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E89C75CE-CD01-4C74-B697-73C0B8E0809C}" xr6:coauthVersionLast="47" xr6:coauthVersionMax="47" xr10:uidLastSave="{00000000-0000-0000-0000-000000000000}"/>
  <bookViews>
    <workbookView xWindow="28680" yWindow="-120" windowWidth="29040" windowHeight="15840" activeTab="1" xr2:uid="{69E9CD1C-783D-4C51-9B82-0DB507C64908}"/>
  </bookViews>
  <sheets>
    <sheet name="Control" sheetId="4" r:id="rId1"/>
    <sheet name="Report" sheetId="5" r:id="rId2"/>
    <sheet name="Report old" sheetId="6" r:id="rId3"/>
    <sheet name="GL Data" sheetId="1" r:id="rId4"/>
    <sheet name="Budget Data" sheetId="2" r:id="rId5"/>
    <sheet name="Tables" sheetId="3" r:id="rId6"/>
  </sheets>
  <definedNames>
    <definedName name="actAccount" localSheetId="2">tblGLData[Account]</definedName>
    <definedName name="actAccount">tblGLData[Account]</definedName>
    <definedName name="actAmount" localSheetId="2">tblGLData[Amount]</definedName>
    <definedName name="actAmount">tblGLData[Amount]</definedName>
    <definedName name="actDate" localSheetId="2">tblGLData[Date]</definedName>
    <definedName name="actDate">tblGLData[Date]</definedName>
    <definedName name="actDept" localSheetId="2">tblGLData[Department]</definedName>
    <definedName name="actDept">tblGLData[Department]</definedName>
    <definedName name="actState" localSheetId="2">tblGLData[State]</definedName>
    <definedName name="actState">tblGLData[State]</definedName>
    <definedName name="budAccount">'Budget Data'!$C$2:$C$175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5" l="1" a="1"/>
  <c r="E1" i="5" s="1"/>
  <c r="B7" i="5" a="1"/>
  <c r="B7" i="5" s="1"/>
  <c r="U50" i="6"/>
  <c r="V50" i="6"/>
  <c r="W50" i="6"/>
  <c r="X50" i="6"/>
  <c r="Y50" i="6"/>
  <c r="Z50" i="6"/>
  <c r="AA50" i="6"/>
  <c r="AB50" i="6"/>
  <c r="AC50" i="6"/>
  <c r="AD50" i="6"/>
  <c r="AE50" i="6"/>
  <c r="AF50" i="6"/>
  <c r="U51" i="6"/>
  <c r="V51" i="6"/>
  <c r="W51" i="6"/>
  <c r="X51" i="6"/>
  <c r="Y51" i="6"/>
  <c r="Z51" i="6"/>
  <c r="AA51" i="6"/>
  <c r="AB51" i="6"/>
  <c r="AC51" i="6"/>
  <c r="AD51" i="6"/>
  <c r="AE51" i="6"/>
  <c r="AF51" i="6"/>
  <c r="U52" i="6"/>
  <c r="V52" i="6"/>
  <c r="W52" i="6"/>
  <c r="X52" i="6"/>
  <c r="Y52" i="6"/>
  <c r="Z52" i="6"/>
  <c r="AA52" i="6"/>
  <c r="AB52" i="6"/>
  <c r="AC52" i="6"/>
  <c r="AD52" i="6"/>
  <c r="AE52" i="6"/>
  <c r="AF52" i="6"/>
  <c r="U53" i="6"/>
  <c r="V53" i="6"/>
  <c r="W53" i="6"/>
  <c r="X53" i="6"/>
  <c r="Y53" i="6"/>
  <c r="Z53" i="6"/>
  <c r="AA53" i="6"/>
  <c r="AB53" i="6"/>
  <c r="AC53" i="6"/>
  <c r="AD53" i="6"/>
  <c r="AE53" i="6"/>
  <c r="AF53" i="6"/>
  <c r="U54" i="6"/>
  <c r="V54" i="6"/>
  <c r="W54" i="6"/>
  <c r="X54" i="6"/>
  <c r="Y54" i="6"/>
  <c r="Z54" i="6"/>
  <c r="AA54" i="6"/>
  <c r="AB54" i="6"/>
  <c r="AC54" i="6"/>
  <c r="AD54" i="6"/>
  <c r="AE54" i="6"/>
  <c r="AF54" i="6"/>
  <c r="U55" i="6"/>
  <c r="V55" i="6"/>
  <c r="W55" i="6"/>
  <c r="X55" i="6"/>
  <c r="Y55" i="6"/>
  <c r="Z55" i="6"/>
  <c r="AA55" i="6"/>
  <c r="AB55" i="6"/>
  <c r="AC55" i="6"/>
  <c r="AD55" i="6"/>
  <c r="AE55" i="6"/>
  <c r="AF55" i="6"/>
  <c r="U56" i="6"/>
  <c r="V56" i="6"/>
  <c r="W56" i="6"/>
  <c r="X56" i="6"/>
  <c r="Y56" i="6"/>
  <c r="Z56" i="6"/>
  <c r="AA56" i="6"/>
  <c r="AB56" i="6"/>
  <c r="AC56" i="6"/>
  <c r="AD56" i="6"/>
  <c r="AE56" i="6"/>
  <c r="AF56" i="6"/>
  <c r="U57" i="6"/>
  <c r="V57" i="6"/>
  <c r="W57" i="6"/>
  <c r="X57" i="6"/>
  <c r="Y57" i="6"/>
  <c r="Z57" i="6"/>
  <c r="AA57" i="6"/>
  <c r="AB57" i="6"/>
  <c r="AC57" i="6"/>
  <c r="AD57" i="6"/>
  <c r="AE57" i="6"/>
  <c r="AF57" i="6"/>
  <c r="U58" i="6"/>
  <c r="V58" i="6"/>
  <c r="W58" i="6"/>
  <c r="X58" i="6"/>
  <c r="Y58" i="6"/>
  <c r="Z58" i="6"/>
  <c r="AA58" i="6"/>
  <c r="AB58" i="6"/>
  <c r="AC58" i="6"/>
  <c r="AD58" i="6"/>
  <c r="AE58" i="6"/>
  <c r="AF58" i="6"/>
  <c r="U59" i="6"/>
  <c r="V59" i="6"/>
  <c r="W59" i="6"/>
  <c r="X59" i="6"/>
  <c r="Y59" i="6"/>
  <c r="Z59" i="6"/>
  <c r="AA59" i="6"/>
  <c r="AB59" i="6"/>
  <c r="AC59" i="6"/>
  <c r="AD59" i="6"/>
  <c r="AE59" i="6"/>
  <c r="AF59" i="6"/>
  <c r="AF49" i="6"/>
  <c r="AE49" i="6"/>
  <c r="AD49" i="6"/>
  <c r="AC49" i="6"/>
  <c r="AB49" i="6"/>
  <c r="AA49" i="6"/>
  <c r="Z49" i="6"/>
  <c r="Y49" i="6"/>
  <c r="X49" i="6"/>
  <c r="W49" i="6"/>
  <c r="V49" i="6"/>
  <c r="U49" i="6"/>
  <c r="AF48" i="6"/>
  <c r="AE48" i="6"/>
  <c r="AD48" i="6"/>
  <c r="AC48" i="6"/>
  <c r="AB48" i="6"/>
  <c r="AA48" i="6"/>
  <c r="Z48" i="6"/>
  <c r="Y48" i="6"/>
  <c r="X48" i="6"/>
  <c r="W48" i="6"/>
  <c r="V48" i="6"/>
  <c r="U48" i="6"/>
  <c r="AF47" i="6"/>
  <c r="AE47" i="6"/>
  <c r="AD47" i="6"/>
  <c r="AC47" i="6"/>
  <c r="AB47" i="6"/>
  <c r="AA47" i="6"/>
  <c r="Z47" i="6"/>
  <c r="Y47" i="6"/>
  <c r="X47" i="6"/>
  <c r="W47" i="6"/>
  <c r="V47" i="6"/>
  <c r="U47" i="6"/>
  <c r="AF46" i="6"/>
  <c r="AE46" i="6"/>
  <c r="AD46" i="6"/>
  <c r="AC46" i="6"/>
  <c r="AB46" i="6"/>
  <c r="AA46" i="6"/>
  <c r="Z46" i="6"/>
  <c r="Y46" i="6"/>
  <c r="X46" i="6"/>
  <c r="W46" i="6"/>
  <c r="V46" i="6"/>
  <c r="U46" i="6"/>
  <c r="AF45" i="6"/>
  <c r="AE45" i="6"/>
  <c r="AD45" i="6"/>
  <c r="AC45" i="6"/>
  <c r="AB45" i="6"/>
  <c r="AA45" i="6"/>
  <c r="Z45" i="6"/>
  <c r="Y45" i="6"/>
  <c r="X45" i="6"/>
  <c r="W45" i="6"/>
  <c r="V45" i="6"/>
  <c r="U45" i="6"/>
  <c r="AF44" i="6"/>
  <c r="AE44" i="6"/>
  <c r="AD44" i="6"/>
  <c r="AC44" i="6"/>
  <c r="AB44" i="6"/>
  <c r="AA44" i="6"/>
  <c r="Z44" i="6"/>
  <c r="Y44" i="6"/>
  <c r="X44" i="6"/>
  <c r="W44" i="6"/>
  <c r="V44" i="6"/>
  <c r="U44" i="6"/>
  <c r="AF43" i="6"/>
  <c r="AE43" i="6"/>
  <c r="AD43" i="6"/>
  <c r="AC43" i="6"/>
  <c r="AB43" i="6"/>
  <c r="AA43" i="6"/>
  <c r="Z43" i="6"/>
  <c r="Y43" i="6"/>
  <c r="X43" i="6"/>
  <c r="W43" i="6"/>
  <c r="V43" i="6"/>
  <c r="U43" i="6"/>
  <c r="AF42" i="6"/>
  <c r="AE42" i="6"/>
  <c r="AD42" i="6"/>
  <c r="AC42" i="6"/>
  <c r="AB42" i="6"/>
  <c r="AA42" i="6"/>
  <c r="Z42" i="6"/>
  <c r="Y42" i="6"/>
  <c r="X42" i="6"/>
  <c r="W42" i="6"/>
  <c r="V42" i="6"/>
  <c r="U42" i="6"/>
  <c r="AF41" i="6"/>
  <c r="AE41" i="6"/>
  <c r="AD41" i="6"/>
  <c r="AC41" i="6"/>
  <c r="AB41" i="6"/>
  <c r="AA41" i="6"/>
  <c r="Z41" i="6"/>
  <c r="Y41" i="6"/>
  <c r="X41" i="6"/>
  <c r="W41" i="6"/>
  <c r="V41" i="6"/>
  <c r="U41" i="6"/>
  <c r="AF40" i="6"/>
  <c r="AE40" i="6"/>
  <c r="AD40" i="6"/>
  <c r="AC40" i="6"/>
  <c r="AB40" i="6"/>
  <c r="AA40" i="6"/>
  <c r="Z40" i="6"/>
  <c r="Y40" i="6"/>
  <c r="X40" i="6"/>
  <c r="W40" i="6"/>
  <c r="V40" i="6"/>
  <c r="U40" i="6"/>
  <c r="AF39" i="6"/>
  <c r="AE39" i="6"/>
  <c r="AD39" i="6"/>
  <c r="AC39" i="6"/>
  <c r="AB39" i="6"/>
  <c r="AA39" i="6"/>
  <c r="Z39" i="6"/>
  <c r="Y39" i="6"/>
  <c r="X39" i="6"/>
  <c r="W39" i="6"/>
  <c r="V39" i="6"/>
  <c r="U39" i="6"/>
  <c r="AF38" i="6"/>
  <c r="AE38" i="6"/>
  <c r="AD38" i="6"/>
  <c r="AC38" i="6"/>
  <c r="AB38" i="6"/>
  <c r="AA38" i="6"/>
  <c r="Z38" i="6"/>
  <c r="Y38" i="6"/>
  <c r="X38" i="6"/>
  <c r="W38" i="6"/>
  <c r="V38" i="6"/>
  <c r="U38" i="6"/>
  <c r="AF37" i="6"/>
  <c r="AE37" i="6"/>
  <c r="AD37" i="6"/>
  <c r="AC37" i="6"/>
  <c r="AB37" i="6"/>
  <c r="AA37" i="6"/>
  <c r="Z37" i="6"/>
  <c r="Y37" i="6"/>
  <c r="X37" i="6"/>
  <c r="W37" i="6"/>
  <c r="V37" i="6"/>
  <c r="U37" i="6"/>
  <c r="AF36" i="6"/>
  <c r="AE36" i="6"/>
  <c r="AD36" i="6"/>
  <c r="AC36" i="6"/>
  <c r="AB36" i="6"/>
  <c r="AA36" i="6"/>
  <c r="Z36" i="6"/>
  <c r="Y36" i="6"/>
  <c r="X36" i="6"/>
  <c r="W36" i="6"/>
  <c r="V36" i="6"/>
  <c r="U36" i="6"/>
  <c r="AF35" i="6"/>
  <c r="AE35" i="6"/>
  <c r="AD35" i="6"/>
  <c r="AC35" i="6"/>
  <c r="AB35" i="6"/>
  <c r="AA35" i="6"/>
  <c r="Z35" i="6"/>
  <c r="Y35" i="6"/>
  <c r="X35" i="6"/>
  <c r="W35" i="6"/>
  <c r="V35" i="6"/>
  <c r="U35" i="6"/>
  <c r="AF34" i="6"/>
  <c r="AE34" i="6"/>
  <c r="AD34" i="6"/>
  <c r="AC34" i="6"/>
  <c r="AB34" i="6"/>
  <c r="AA34" i="6"/>
  <c r="Z34" i="6"/>
  <c r="Y34" i="6"/>
  <c r="X34" i="6"/>
  <c r="W34" i="6"/>
  <c r="V34" i="6"/>
  <c r="U34" i="6"/>
  <c r="U23" i="6"/>
  <c r="V23" i="6"/>
  <c r="W23" i="6"/>
  <c r="X23" i="6"/>
  <c r="Y23" i="6"/>
  <c r="Z23" i="6"/>
  <c r="AA23" i="6"/>
  <c r="AB23" i="6"/>
  <c r="AC23" i="6"/>
  <c r="AD23" i="6"/>
  <c r="AE23" i="6"/>
  <c r="AF23" i="6"/>
  <c r="U24" i="6"/>
  <c r="V24" i="6"/>
  <c r="W24" i="6"/>
  <c r="X24" i="6"/>
  <c r="Y24" i="6"/>
  <c r="Z24" i="6"/>
  <c r="AA24" i="6"/>
  <c r="AB24" i="6"/>
  <c r="AC24" i="6"/>
  <c r="AD24" i="6"/>
  <c r="AE24" i="6"/>
  <c r="AF24" i="6"/>
  <c r="U25" i="6"/>
  <c r="V25" i="6"/>
  <c r="W25" i="6"/>
  <c r="X25" i="6"/>
  <c r="Y25" i="6"/>
  <c r="Z25" i="6"/>
  <c r="AA25" i="6"/>
  <c r="AB25" i="6"/>
  <c r="AC25" i="6"/>
  <c r="AD25" i="6"/>
  <c r="AE25" i="6"/>
  <c r="AF25" i="6"/>
  <c r="U26" i="6"/>
  <c r="V26" i="6"/>
  <c r="W26" i="6"/>
  <c r="X26" i="6"/>
  <c r="Y26" i="6"/>
  <c r="Z26" i="6"/>
  <c r="AA26" i="6"/>
  <c r="AB26" i="6"/>
  <c r="AC26" i="6"/>
  <c r="AD26" i="6"/>
  <c r="AE26" i="6"/>
  <c r="AF26" i="6"/>
  <c r="U27" i="6"/>
  <c r="V27" i="6"/>
  <c r="W27" i="6"/>
  <c r="X27" i="6"/>
  <c r="Y27" i="6"/>
  <c r="Z27" i="6"/>
  <c r="AA27" i="6"/>
  <c r="AB27" i="6"/>
  <c r="AC27" i="6"/>
  <c r="AD27" i="6"/>
  <c r="AE27" i="6"/>
  <c r="AF27" i="6"/>
  <c r="U28" i="6"/>
  <c r="V28" i="6"/>
  <c r="W28" i="6"/>
  <c r="X28" i="6"/>
  <c r="Y28" i="6"/>
  <c r="Z28" i="6"/>
  <c r="AA28" i="6"/>
  <c r="AB28" i="6"/>
  <c r="AC28" i="6"/>
  <c r="AD28" i="6"/>
  <c r="AE28" i="6"/>
  <c r="AF28" i="6"/>
  <c r="U29" i="6"/>
  <c r="V29" i="6"/>
  <c r="W29" i="6"/>
  <c r="X29" i="6"/>
  <c r="Y29" i="6"/>
  <c r="Z29" i="6"/>
  <c r="AA29" i="6"/>
  <c r="AB29" i="6"/>
  <c r="AC29" i="6"/>
  <c r="AD29" i="6"/>
  <c r="AE29" i="6"/>
  <c r="AF29" i="6"/>
  <c r="U30" i="6"/>
  <c r="V30" i="6"/>
  <c r="W30" i="6"/>
  <c r="X30" i="6"/>
  <c r="Y30" i="6"/>
  <c r="Z30" i="6"/>
  <c r="AA30" i="6"/>
  <c r="AB30" i="6"/>
  <c r="AC30" i="6"/>
  <c r="AD30" i="6"/>
  <c r="AE30" i="6"/>
  <c r="AF30" i="6"/>
  <c r="U31" i="6"/>
  <c r="V31" i="6"/>
  <c r="W31" i="6"/>
  <c r="X31" i="6"/>
  <c r="Y31" i="6"/>
  <c r="Z31" i="6"/>
  <c r="AA31" i="6"/>
  <c r="AB31" i="6"/>
  <c r="AC31" i="6"/>
  <c r="AD31" i="6"/>
  <c r="AE31" i="6"/>
  <c r="AF31" i="6"/>
  <c r="AF22" i="6"/>
  <c r="AE22" i="6"/>
  <c r="AD22" i="6"/>
  <c r="AC22" i="6"/>
  <c r="AB22" i="6"/>
  <c r="AA22" i="6"/>
  <c r="Z22" i="6"/>
  <c r="Y22" i="6"/>
  <c r="X22" i="6"/>
  <c r="W22" i="6"/>
  <c r="V22" i="6"/>
  <c r="U22" i="6"/>
  <c r="AF21" i="6"/>
  <c r="AE21" i="6"/>
  <c r="AD21" i="6"/>
  <c r="AC21" i="6"/>
  <c r="AB21" i="6"/>
  <c r="AA21" i="6"/>
  <c r="Z21" i="6"/>
  <c r="Y21" i="6"/>
  <c r="X21" i="6"/>
  <c r="W21" i="6"/>
  <c r="V21" i="6"/>
  <c r="U21" i="6"/>
  <c r="AF20" i="6"/>
  <c r="AE20" i="6"/>
  <c r="AD20" i="6"/>
  <c r="AC20" i="6"/>
  <c r="AB20" i="6"/>
  <c r="AA20" i="6"/>
  <c r="Z20" i="6"/>
  <c r="Y20" i="6"/>
  <c r="X20" i="6"/>
  <c r="W20" i="6"/>
  <c r="V20" i="6"/>
  <c r="U20" i="6"/>
  <c r="AF19" i="6"/>
  <c r="AE19" i="6"/>
  <c r="AD19" i="6"/>
  <c r="AC19" i="6"/>
  <c r="AB19" i="6"/>
  <c r="AA19" i="6"/>
  <c r="Z19" i="6"/>
  <c r="Y19" i="6"/>
  <c r="X19" i="6"/>
  <c r="W19" i="6"/>
  <c r="V19" i="6"/>
  <c r="U19" i="6"/>
  <c r="AF18" i="6"/>
  <c r="AE18" i="6"/>
  <c r="AD18" i="6"/>
  <c r="AC18" i="6"/>
  <c r="AB18" i="6"/>
  <c r="AA18" i="6"/>
  <c r="Z18" i="6"/>
  <c r="Y18" i="6"/>
  <c r="X18" i="6"/>
  <c r="W18" i="6"/>
  <c r="V18" i="6"/>
  <c r="U18" i="6"/>
  <c r="AF17" i="6"/>
  <c r="AE17" i="6"/>
  <c r="AD17" i="6"/>
  <c r="AC17" i="6"/>
  <c r="AB17" i="6"/>
  <c r="AA17" i="6"/>
  <c r="Z17" i="6"/>
  <c r="Y17" i="6"/>
  <c r="X17" i="6"/>
  <c r="W17" i="6"/>
  <c r="V17" i="6"/>
  <c r="U17" i="6"/>
  <c r="AF16" i="6"/>
  <c r="AE16" i="6"/>
  <c r="AE15" i="6" s="1"/>
  <c r="AD16" i="6"/>
  <c r="AC16" i="6"/>
  <c r="AB16" i="6"/>
  <c r="AA16" i="6"/>
  <c r="Z16" i="6"/>
  <c r="Y16" i="6"/>
  <c r="X16" i="6"/>
  <c r="W16" i="6"/>
  <c r="W15" i="6" s="1"/>
  <c r="V16" i="6"/>
  <c r="U16" i="6"/>
  <c r="V7" i="6"/>
  <c r="W7" i="6"/>
  <c r="X7" i="6"/>
  <c r="Y7" i="6"/>
  <c r="Z7" i="6"/>
  <c r="AA7" i="6"/>
  <c r="AB7" i="6"/>
  <c r="AC7" i="6"/>
  <c r="AD7" i="6"/>
  <c r="AE7" i="6"/>
  <c r="AF7" i="6"/>
  <c r="V8" i="6"/>
  <c r="W8" i="6"/>
  <c r="X8" i="6"/>
  <c r="Y8" i="6"/>
  <c r="Z8" i="6"/>
  <c r="AA8" i="6"/>
  <c r="AB8" i="6"/>
  <c r="AC8" i="6"/>
  <c r="AD8" i="6"/>
  <c r="AE8" i="6"/>
  <c r="AF8" i="6"/>
  <c r="V9" i="6"/>
  <c r="W9" i="6"/>
  <c r="X9" i="6"/>
  <c r="Y9" i="6"/>
  <c r="Z9" i="6"/>
  <c r="AA9" i="6"/>
  <c r="AB9" i="6"/>
  <c r="AC9" i="6"/>
  <c r="AD9" i="6"/>
  <c r="AE9" i="6"/>
  <c r="AF9" i="6"/>
  <c r="V10" i="6"/>
  <c r="W10" i="6"/>
  <c r="X10" i="6"/>
  <c r="Y10" i="6"/>
  <c r="Z10" i="6"/>
  <c r="AA10" i="6"/>
  <c r="AB10" i="6"/>
  <c r="AC10" i="6"/>
  <c r="AD10" i="6"/>
  <c r="AE10" i="6"/>
  <c r="AF10" i="6"/>
  <c r="V11" i="6"/>
  <c r="W11" i="6"/>
  <c r="X11" i="6"/>
  <c r="Y11" i="6"/>
  <c r="Z11" i="6"/>
  <c r="AA11" i="6"/>
  <c r="AB11" i="6"/>
  <c r="AC11" i="6"/>
  <c r="AD11" i="6"/>
  <c r="AE11" i="6"/>
  <c r="AF11" i="6"/>
  <c r="V12" i="6"/>
  <c r="W12" i="6"/>
  <c r="X12" i="6"/>
  <c r="Y12" i="6"/>
  <c r="Z12" i="6"/>
  <c r="AA12" i="6"/>
  <c r="AB12" i="6"/>
  <c r="AC12" i="6"/>
  <c r="AD12" i="6"/>
  <c r="AE12" i="6"/>
  <c r="AF12" i="6"/>
  <c r="V13" i="6"/>
  <c r="W13" i="6"/>
  <c r="X13" i="6"/>
  <c r="Y13" i="6"/>
  <c r="Z13" i="6"/>
  <c r="AA13" i="6"/>
  <c r="AB13" i="6"/>
  <c r="AC13" i="6"/>
  <c r="AD13" i="6"/>
  <c r="AE13" i="6"/>
  <c r="AF13" i="6"/>
  <c r="U8" i="6"/>
  <c r="U9" i="6"/>
  <c r="U10" i="6"/>
  <c r="U11" i="6"/>
  <c r="U12" i="6"/>
  <c r="U13" i="6"/>
  <c r="U7" i="6"/>
  <c r="D54" i="6"/>
  <c r="D55" i="6"/>
  <c r="D56" i="6"/>
  <c r="D57" i="6"/>
  <c r="D58" i="6"/>
  <c r="D59" i="6"/>
  <c r="B54" i="6"/>
  <c r="B55" i="6"/>
  <c r="B56" i="6"/>
  <c r="B57" i="6"/>
  <c r="B58" i="6"/>
  <c r="B59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34" i="6"/>
  <c r="B34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16" i="6"/>
  <c r="D12" i="6"/>
  <c r="D13" i="6"/>
  <c r="D8" i="6"/>
  <c r="D9" i="6"/>
  <c r="D10" i="6"/>
  <c r="D11" i="6"/>
  <c r="D7" i="6"/>
  <c r="B8" i="6"/>
  <c r="B9" i="6"/>
  <c r="B10" i="6"/>
  <c r="B11" i="6"/>
  <c r="B12" i="6"/>
  <c r="B13" i="6"/>
  <c r="B7" i="6"/>
  <c r="D33" i="6"/>
  <c r="D15" i="6"/>
  <c r="D6" i="6"/>
  <c r="AG10" i="6" l="1"/>
  <c r="S10" i="6" s="1"/>
  <c r="AC6" i="6"/>
  <c r="AG16" i="6"/>
  <c r="S16" i="6" s="1"/>
  <c r="AC15" i="6"/>
  <c r="Y15" i="6"/>
  <c r="AG18" i="6"/>
  <c r="S18" i="6" s="1"/>
  <c r="AG19" i="6"/>
  <c r="S19" i="6" s="1"/>
  <c r="AG20" i="6"/>
  <c r="S20" i="6" s="1"/>
  <c r="AG21" i="6"/>
  <c r="S21" i="6" s="1"/>
  <c r="AG22" i="6"/>
  <c r="S22" i="6" s="1"/>
  <c r="AG36" i="6"/>
  <c r="S36" i="6" s="1"/>
  <c r="AG38" i="6"/>
  <c r="S38" i="6" s="1"/>
  <c r="AG39" i="6"/>
  <c r="S39" i="6" s="1"/>
  <c r="AG40" i="6"/>
  <c r="S40" i="6" s="1"/>
  <c r="AG41" i="6"/>
  <c r="S41" i="6" s="1"/>
  <c r="AG42" i="6"/>
  <c r="S42" i="6" s="1"/>
  <c r="AG44" i="6"/>
  <c r="S44" i="6" s="1"/>
  <c r="AG46" i="6"/>
  <c r="S46" i="6" s="1"/>
  <c r="AG47" i="6"/>
  <c r="S47" i="6" s="1"/>
  <c r="AG49" i="6"/>
  <c r="S49" i="6" s="1"/>
  <c r="AG57" i="6"/>
  <c r="S57" i="6" s="1"/>
  <c r="AG9" i="6"/>
  <c r="S9" i="6" s="1"/>
  <c r="AG8" i="6"/>
  <c r="S8" i="6" s="1"/>
  <c r="AG28" i="6"/>
  <c r="S28" i="6" s="1"/>
  <c r="AG26" i="6"/>
  <c r="S26" i="6" s="1"/>
  <c r="AG55" i="6"/>
  <c r="S55" i="6" s="1"/>
  <c r="AG48" i="6"/>
  <c r="S48" i="6" s="1"/>
  <c r="W33" i="6"/>
  <c r="AA33" i="6"/>
  <c r="AE33" i="6"/>
  <c r="AG12" i="6"/>
  <c r="S12" i="6" s="1"/>
  <c r="AA15" i="6"/>
  <c r="AG11" i="6"/>
  <c r="S11" i="6" s="1"/>
  <c r="AB15" i="6"/>
  <c r="AG31" i="6"/>
  <c r="S31" i="6" s="1"/>
  <c r="AG29" i="6"/>
  <c r="S29" i="6" s="1"/>
  <c r="AG27" i="6"/>
  <c r="S27" i="6" s="1"/>
  <c r="AG25" i="6"/>
  <c r="S25" i="6" s="1"/>
  <c r="AG23" i="6"/>
  <c r="S23" i="6" s="1"/>
  <c r="AB33" i="6"/>
  <c r="AG58" i="6"/>
  <c r="S58" i="6" s="1"/>
  <c r="AG56" i="6"/>
  <c r="S56" i="6" s="1"/>
  <c r="AG54" i="6"/>
  <c r="S54" i="6" s="1"/>
  <c r="AG52" i="6"/>
  <c r="S52" i="6" s="1"/>
  <c r="AG50" i="6"/>
  <c r="S50" i="6" s="1"/>
  <c r="AG34" i="6"/>
  <c r="S34" i="6" s="1"/>
  <c r="U33" i="6"/>
  <c r="U15" i="6"/>
  <c r="AB6" i="6"/>
  <c r="V15" i="6"/>
  <c r="AD15" i="6"/>
  <c r="V33" i="6"/>
  <c r="AD33" i="6"/>
  <c r="Z6" i="6"/>
  <c r="X15" i="6"/>
  <c r="AF15" i="6"/>
  <c r="AG30" i="6"/>
  <c r="S30" i="6" s="1"/>
  <c r="AG24" i="6"/>
  <c r="S24" i="6" s="1"/>
  <c r="X33" i="6"/>
  <c r="AF33" i="6"/>
  <c r="AG59" i="6"/>
  <c r="S59" i="6" s="1"/>
  <c r="AG53" i="6"/>
  <c r="S53" i="6" s="1"/>
  <c r="AG51" i="6"/>
  <c r="S51" i="6" s="1"/>
  <c r="AG7" i="6"/>
  <c r="S7" i="6" s="1"/>
  <c r="AG17" i="6"/>
  <c r="S17" i="6" s="1"/>
  <c r="Y33" i="6"/>
  <c r="AG35" i="6"/>
  <c r="S35" i="6" s="1"/>
  <c r="AG37" i="6"/>
  <c r="S37" i="6" s="1"/>
  <c r="AG43" i="6"/>
  <c r="S43" i="6" s="1"/>
  <c r="AG45" i="6"/>
  <c r="S45" i="6" s="1"/>
  <c r="AC33" i="6"/>
  <c r="AC5" i="6" s="1"/>
  <c r="AG13" i="6"/>
  <c r="S13" i="6" s="1"/>
  <c r="Z15" i="6"/>
  <c r="Z33" i="6"/>
  <c r="AA6" i="6"/>
  <c r="Y6" i="6"/>
  <c r="AF6" i="6"/>
  <c r="X6" i="6"/>
  <c r="AE6" i="6"/>
  <c r="AE5" i="6" s="1"/>
  <c r="W6" i="6"/>
  <c r="W5" i="6" s="1"/>
  <c r="AD6" i="6"/>
  <c r="V6" i="6"/>
  <c r="V5" i="6" s="1"/>
  <c r="U6" i="6"/>
  <c r="B34" i="5" a="1"/>
  <c r="B34" i="5" s="1"/>
  <c r="D33" i="5"/>
  <c r="B16" i="5" a="1"/>
  <c r="B16" i="5" s="1"/>
  <c r="AJ21" i="5" a="1"/>
  <c r="AJ21" i="5" s="1"/>
  <c r="AJ4" i="5" a="1"/>
  <c r="AJ4" i="5" s="1"/>
  <c r="AJ5" i="5" a="1"/>
  <c r="AJ5" i="5" s="1"/>
  <c r="AJ3" i="5" a="1"/>
  <c r="AJ3" i="5" s="1"/>
  <c r="AK21" i="5" a="1"/>
  <c r="AF5" i="6" l="1"/>
  <c r="AG6" i="6"/>
  <c r="S6" i="6" s="1"/>
  <c r="AA5" i="6"/>
  <c r="AD5" i="6"/>
  <c r="AB5" i="6"/>
  <c r="Y5" i="6"/>
  <c r="Z5" i="6"/>
  <c r="AG15" i="6"/>
  <c r="S15" i="6" s="1"/>
  <c r="AG33" i="6"/>
  <c r="S33" i="6" s="1"/>
  <c r="X5" i="6"/>
  <c r="U5" i="6"/>
  <c r="AK21" i="5"/>
  <c r="AJ20" i="5" a="1"/>
  <c r="AJ20" i="5" s="1"/>
  <c r="AJ8" i="5" a="1"/>
  <c r="AJ8" i="5" s="1"/>
  <c r="AJ19" i="5" a="1"/>
  <c r="AJ19" i="5" s="1"/>
  <c r="AJ18" i="5" a="1"/>
  <c r="AJ18" i="5" s="1"/>
  <c r="AJ6" i="5" a="1"/>
  <c r="AJ6" i="5" s="1"/>
  <c r="AJ7" i="5" a="1"/>
  <c r="AJ7" i="5" s="1"/>
  <c r="AK3" i="5" a="1"/>
  <c r="AK4" i="5" a="1"/>
  <c r="AK18" i="5" a="1"/>
  <c r="AK5" i="5" a="1"/>
  <c r="AK8" i="5" a="1"/>
  <c r="AK20" i="5" a="1"/>
  <c r="AK7" i="5" a="1"/>
  <c r="AK19" i="5" a="1"/>
  <c r="AK6" i="5" a="1"/>
  <c r="AG5" i="6" l="1"/>
  <c r="S5" i="6" s="1"/>
  <c r="AK8" i="5"/>
  <c r="AK18" i="5"/>
  <c r="AK19" i="5"/>
  <c r="AK7" i="5"/>
  <c r="AK20" i="5"/>
  <c r="AK6" i="5"/>
  <c r="AK5" i="5"/>
  <c r="AK4" i="5"/>
  <c r="AK3" i="5"/>
  <c r="D15" i="5"/>
  <c r="D6" i="5"/>
  <c r="U7" i="5" l="1" a="1"/>
  <c r="U7" i="5" s="1"/>
  <c r="U34" i="5" a="1"/>
  <c r="U34" i="5" s="1"/>
  <c r="U16" i="5" a="1"/>
  <c r="U16" i="5" s="1"/>
  <c r="B2" i="4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2" i="2"/>
  <c r="U15" i="5" l="1" a="1"/>
  <c r="U15" i="5" s="1"/>
  <c r="AG15" i="5" s="1" a="1"/>
  <c r="AG15" i="5" s="1"/>
  <c r="S15" i="5" s="1" a="1"/>
  <c r="S15" i="5" s="1"/>
  <c r="U33" i="5" a="1"/>
  <c r="U33" i="5" s="1"/>
  <c r="AG33" i="5" s="1" a="1"/>
  <c r="AG33" i="5" s="1"/>
  <c r="S33" i="5" s="1" a="1"/>
  <c r="S33" i="5" s="1"/>
  <c r="U6" i="5" a="1"/>
  <c r="U6" i="5" s="1"/>
  <c r="B18" i="4"/>
  <c r="B9" i="4" s="1"/>
  <c r="B6" i="4"/>
  <c r="B7" i="4" s="1"/>
  <c r="F2" i="3" s="1" a="1"/>
  <c r="F2" i="3" s="1"/>
  <c r="B4" i="4"/>
  <c r="E4" i="5" l="1" a="1"/>
  <c r="E4" i="5" s="1"/>
  <c r="U4" i="5" s="1" a="1"/>
  <c r="U4" i="5" s="1"/>
  <c r="L4" i="6"/>
  <c r="L2" i="6" s="1"/>
  <c r="F4" i="6"/>
  <c r="G4" i="6"/>
  <c r="G2" i="6" s="1"/>
  <c r="M4" i="6"/>
  <c r="N4" i="6"/>
  <c r="N2" i="6" s="1"/>
  <c r="O4" i="6"/>
  <c r="H4" i="6"/>
  <c r="H2" i="6" s="1"/>
  <c r="H8" i="6" s="1"/>
  <c r="P4" i="6"/>
  <c r="P2" i="6" s="1"/>
  <c r="I4" i="6"/>
  <c r="E4" i="6"/>
  <c r="J4" i="6"/>
  <c r="J2" i="6" s="1"/>
  <c r="K4" i="6"/>
  <c r="K2" i="6" s="1"/>
  <c r="M2" i="6"/>
  <c r="F2" i="6"/>
  <c r="E2" i="6"/>
  <c r="I2" i="6"/>
  <c r="O2" i="6"/>
  <c r="U5" i="5" a="1"/>
  <c r="U5" i="5" s="1"/>
  <c r="AG5" i="5" s="1" a="1"/>
  <c r="AG5" i="5" s="1"/>
  <c r="S5" i="5" s="1" a="1"/>
  <c r="S5" i="5" s="1"/>
  <c r="B10" i="4"/>
  <c r="B20" i="4"/>
  <c r="B21" i="4" s="1"/>
  <c r="B19" i="4"/>
  <c r="B15" i="4"/>
  <c r="B16" i="4" s="1"/>
  <c r="B13" i="4"/>
  <c r="B12" i="4"/>
  <c r="M58" i="6" l="1"/>
  <c r="M9" i="6"/>
  <c r="M49" i="6"/>
  <c r="M13" i="6"/>
  <c r="M11" i="6"/>
  <c r="M27" i="6"/>
  <c r="M24" i="6"/>
  <c r="M21" i="6"/>
  <c r="M10" i="6"/>
  <c r="M34" i="6"/>
  <c r="M26" i="6"/>
  <c r="M7" i="6"/>
  <c r="M25" i="6"/>
  <c r="M52" i="6"/>
  <c r="M44" i="6"/>
  <c r="M42" i="6"/>
  <c r="M20" i="6"/>
  <c r="M53" i="6"/>
  <c r="M59" i="6"/>
  <c r="M43" i="6"/>
  <c r="M31" i="6"/>
  <c r="M48" i="6"/>
  <c r="M57" i="6"/>
  <c r="M47" i="6"/>
  <c r="M56" i="6"/>
  <c r="M37" i="6"/>
  <c r="M39" i="6"/>
  <c r="M45" i="6"/>
  <c r="M35" i="6"/>
  <c r="M16" i="6"/>
  <c r="M12" i="6"/>
  <c r="M23" i="6"/>
  <c r="M19" i="6"/>
  <c r="M54" i="6"/>
  <c r="M50" i="6"/>
  <c r="M18" i="6"/>
  <c r="M36" i="6"/>
  <c r="M22" i="6"/>
  <c r="M51" i="6"/>
  <c r="M28" i="6"/>
  <c r="M46" i="6"/>
  <c r="M41" i="6"/>
  <c r="M17" i="6"/>
  <c r="M55" i="6"/>
  <c r="M30" i="6"/>
  <c r="M40" i="6"/>
  <c r="M38" i="6"/>
  <c r="M8" i="6"/>
  <c r="M29" i="6"/>
  <c r="H9" i="6"/>
  <c r="H35" i="6"/>
  <c r="H40" i="6"/>
  <c r="H37" i="6"/>
  <c r="H54" i="6"/>
  <c r="H19" i="6"/>
  <c r="H24" i="6"/>
  <c r="H27" i="6"/>
  <c r="H45" i="6"/>
  <c r="H29" i="6"/>
  <c r="H12" i="6"/>
  <c r="H11" i="6"/>
  <c r="H53" i="6"/>
  <c r="H59" i="6"/>
  <c r="H21" i="6"/>
  <c r="H18" i="6"/>
  <c r="H17" i="6"/>
  <c r="H30" i="6"/>
  <c r="H39" i="6"/>
  <c r="H41" i="6"/>
  <c r="H28" i="6"/>
  <c r="H46" i="6"/>
  <c r="H23" i="6"/>
  <c r="H13" i="6"/>
  <c r="H42" i="6"/>
  <c r="H38" i="6"/>
  <c r="H43" i="6"/>
  <c r="H10" i="6"/>
  <c r="H20" i="6"/>
  <c r="H34" i="6"/>
  <c r="H25" i="6"/>
  <c r="H31" i="6"/>
  <c r="H51" i="6"/>
  <c r="H56" i="6"/>
  <c r="H58" i="6"/>
  <c r="H26" i="6"/>
  <c r="H22" i="6"/>
  <c r="H16" i="6"/>
  <c r="H48" i="6"/>
  <c r="H50" i="6"/>
  <c r="H49" i="6"/>
  <c r="H36" i="6"/>
  <c r="H57" i="6"/>
  <c r="H47" i="6"/>
  <c r="H55" i="6"/>
  <c r="H7" i="6"/>
  <c r="H44" i="6"/>
  <c r="H52" i="6"/>
  <c r="J24" i="6"/>
  <c r="J31" i="6"/>
  <c r="J42" i="6"/>
  <c r="J51" i="6"/>
  <c r="J35" i="6"/>
  <c r="J9" i="6"/>
  <c r="J12" i="6"/>
  <c r="J18" i="6"/>
  <c r="J36" i="6"/>
  <c r="J17" i="6"/>
  <c r="J19" i="6"/>
  <c r="J50" i="6"/>
  <c r="J55" i="6"/>
  <c r="J8" i="6"/>
  <c r="J30" i="6"/>
  <c r="J53" i="6"/>
  <c r="J22" i="6"/>
  <c r="J29" i="6"/>
  <c r="J40" i="6"/>
  <c r="J43" i="6"/>
  <c r="J23" i="6"/>
  <c r="J57" i="6"/>
  <c r="J41" i="6"/>
  <c r="J7" i="6"/>
  <c r="J59" i="6"/>
  <c r="J34" i="6"/>
  <c r="J48" i="6"/>
  <c r="J38" i="6"/>
  <c r="J56" i="6"/>
  <c r="J21" i="6"/>
  <c r="J39" i="6"/>
  <c r="J25" i="6"/>
  <c r="J52" i="6"/>
  <c r="J26" i="6"/>
  <c r="J28" i="6"/>
  <c r="J54" i="6"/>
  <c r="J27" i="6"/>
  <c r="J46" i="6"/>
  <c r="J20" i="6"/>
  <c r="J16" i="6"/>
  <c r="J37" i="6"/>
  <c r="J13" i="6"/>
  <c r="J45" i="6"/>
  <c r="J58" i="6"/>
  <c r="J47" i="6"/>
  <c r="J11" i="6"/>
  <c r="J49" i="6"/>
  <c r="J44" i="6"/>
  <c r="J10" i="6"/>
  <c r="G8" i="6"/>
  <c r="G7" i="6"/>
  <c r="G29" i="6"/>
  <c r="G38" i="6"/>
  <c r="G16" i="6"/>
  <c r="G43" i="6"/>
  <c r="G36" i="6"/>
  <c r="G23" i="6"/>
  <c r="G45" i="6"/>
  <c r="G51" i="6"/>
  <c r="G13" i="6"/>
  <c r="G25" i="6"/>
  <c r="G34" i="6"/>
  <c r="G31" i="6"/>
  <c r="G26" i="6"/>
  <c r="G54" i="6"/>
  <c r="G10" i="6"/>
  <c r="G19" i="6"/>
  <c r="G24" i="6"/>
  <c r="G27" i="6"/>
  <c r="G20" i="6"/>
  <c r="G44" i="6"/>
  <c r="G50" i="6"/>
  <c r="G52" i="6"/>
  <c r="G42" i="6"/>
  <c r="G12" i="6"/>
  <c r="G41" i="6"/>
  <c r="G46" i="6"/>
  <c r="G11" i="6"/>
  <c r="G30" i="6"/>
  <c r="G35" i="6"/>
  <c r="G37" i="6"/>
  <c r="G17" i="6"/>
  <c r="G28" i="6"/>
  <c r="G59" i="6"/>
  <c r="G18" i="6"/>
  <c r="G39" i="6"/>
  <c r="G49" i="6"/>
  <c r="G22" i="6"/>
  <c r="G58" i="6"/>
  <c r="G9" i="6"/>
  <c r="G56" i="6"/>
  <c r="G48" i="6"/>
  <c r="G40" i="6"/>
  <c r="G53" i="6"/>
  <c r="G21" i="6"/>
  <c r="G57" i="6"/>
  <c r="G47" i="6"/>
  <c r="G55" i="6"/>
  <c r="O58" i="6"/>
  <c r="O17" i="6"/>
  <c r="O12" i="6"/>
  <c r="O10" i="6"/>
  <c r="O56" i="6"/>
  <c r="O21" i="6"/>
  <c r="O39" i="6"/>
  <c r="O9" i="6"/>
  <c r="O41" i="6"/>
  <c r="O50" i="6"/>
  <c r="O46" i="6"/>
  <c r="O30" i="6"/>
  <c r="O45" i="6"/>
  <c r="O38" i="6"/>
  <c r="O44" i="6"/>
  <c r="O43" i="6"/>
  <c r="O26" i="6"/>
  <c r="O22" i="6"/>
  <c r="O25" i="6"/>
  <c r="O59" i="6"/>
  <c r="O34" i="6"/>
  <c r="O11" i="6"/>
  <c r="O29" i="6"/>
  <c r="O37" i="6"/>
  <c r="O8" i="6"/>
  <c r="O19" i="6"/>
  <c r="O18" i="6"/>
  <c r="O16" i="6"/>
  <c r="O42" i="6"/>
  <c r="O49" i="6"/>
  <c r="O13" i="6"/>
  <c r="O51" i="6"/>
  <c r="O27" i="6"/>
  <c r="O53" i="6"/>
  <c r="O31" i="6"/>
  <c r="O48" i="6"/>
  <c r="O57" i="6"/>
  <c r="O28" i="6"/>
  <c r="O23" i="6"/>
  <c r="O36" i="6"/>
  <c r="O20" i="6"/>
  <c r="O24" i="6"/>
  <c r="O55" i="6"/>
  <c r="O47" i="6"/>
  <c r="O52" i="6"/>
  <c r="O54" i="6"/>
  <c r="O7" i="6"/>
  <c r="O35" i="6"/>
  <c r="O40" i="6"/>
  <c r="P22" i="6"/>
  <c r="P26" i="6"/>
  <c r="P29" i="6"/>
  <c r="P59" i="6"/>
  <c r="P18" i="6"/>
  <c r="P42" i="6"/>
  <c r="P19" i="6"/>
  <c r="P52" i="6"/>
  <c r="P55" i="6"/>
  <c r="P17" i="6"/>
  <c r="P23" i="6"/>
  <c r="P31" i="6"/>
  <c r="P56" i="6"/>
  <c r="P46" i="6"/>
  <c r="P49" i="6"/>
  <c r="P7" i="6"/>
  <c r="P10" i="6"/>
  <c r="P48" i="6"/>
  <c r="P39" i="6"/>
  <c r="P8" i="6"/>
  <c r="P38" i="6"/>
  <c r="P44" i="6"/>
  <c r="P37" i="6"/>
  <c r="P51" i="6"/>
  <c r="P11" i="6"/>
  <c r="P57" i="6"/>
  <c r="P41" i="6"/>
  <c r="P40" i="6"/>
  <c r="P30" i="6"/>
  <c r="P35" i="6"/>
  <c r="P34" i="6"/>
  <c r="P45" i="6"/>
  <c r="P9" i="6"/>
  <c r="P12" i="6"/>
  <c r="P25" i="6"/>
  <c r="P58" i="6"/>
  <c r="P20" i="6"/>
  <c r="P28" i="6"/>
  <c r="P54" i="6"/>
  <c r="P16" i="6"/>
  <c r="P53" i="6"/>
  <c r="P27" i="6"/>
  <c r="P50" i="6"/>
  <c r="P24" i="6"/>
  <c r="P13" i="6"/>
  <c r="P21" i="6"/>
  <c r="P36" i="6"/>
  <c r="P47" i="6"/>
  <c r="P43" i="6"/>
  <c r="I16" i="6"/>
  <c r="I52" i="6"/>
  <c r="I49" i="6"/>
  <c r="I20" i="6"/>
  <c r="I7" i="6"/>
  <c r="I51" i="6"/>
  <c r="I40" i="6"/>
  <c r="I43" i="6"/>
  <c r="I48" i="6"/>
  <c r="I22" i="6"/>
  <c r="I45" i="6"/>
  <c r="I47" i="6"/>
  <c r="I34" i="6"/>
  <c r="I37" i="6"/>
  <c r="I42" i="6"/>
  <c r="I13" i="6"/>
  <c r="I44" i="6"/>
  <c r="I41" i="6"/>
  <c r="I50" i="6"/>
  <c r="I12" i="6"/>
  <c r="I18" i="6"/>
  <c r="I30" i="6"/>
  <c r="I19" i="6"/>
  <c r="I11" i="6"/>
  <c r="I28" i="6"/>
  <c r="I55" i="6"/>
  <c r="I58" i="6"/>
  <c r="I26" i="6"/>
  <c r="I8" i="6"/>
  <c r="I57" i="6"/>
  <c r="I56" i="6"/>
  <c r="I39" i="6"/>
  <c r="I53" i="6"/>
  <c r="I9" i="6"/>
  <c r="I36" i="6"/>
  <c r="I35" i="6"/>
  <c r="I31" i="6"/>
  <c r="I24" i="6"/>
  <c r="I29" i="6"/>
  <c r="I54" i="6"/>
  <c r="I21" i="6"/>
  <c r="I10" i="6"/>
  <c r="I46" i="6"/>
  <c r="I25" i="6"/>
  <c r="I27" i="6"/>
  <c r="I38" i="6"/>
  <c r="I59" i="6"/>
  <c r="I23" i="6"/>
  <c r="I17" i="6"/>
  <c r="N26" i="6"/>
  <c r="N23" i="6"/>
  <c r="N20" i="6"/>
  <c r="N54" i="6"/>
  <c r="N13" i="6"/>
  <c r="N19" i="6"/>
  <c r="N58" i="6"/>
  <c r="N52" i="6"/>
  <c r="N59" i="6"/>
  <c r="N39" i="6"/>
  <c r="N8" i="6"/>
  <c r="N45" i="6"/>
  <c r="N47" i="6"/>
  <c r="N50" i="6"/>
  <c r="N27" i="6"/>
  <c r="N34" i="6"/>
  <c r="N9" i="6"/>
  <c r="N48" i="6"/>
  <c r="N42" i="6"/>
  <c r="N41" i="6"/>
  <c r="N44" i="6"/>
  <c r="N18" i="6"/>
  <c r="N37" i="6"/>
  <c r="N7" i="6"/>
  <c r="N29" i="6"/>
  <c r="N24" i="6"/>
  <c r="N46" i="6"/>
  <c r="N31" i="6"/>
  <c r="N25" i="6"/>
  <c r="N12" i="6"/>
  <c r="N43" i="6"/>
  <c r="N51" i="6"/>
  <c r="N56" i="6"/>
  <c r="N36" i="6"/>
  <c r="N28" i="6"/>
  <c r="N22" i="6"/>
  <c r="N10" i="6"/>
  <c r="N30" i="6"/>
  <c r="N17" i="6"/>
  <c r="N16" i="6"/>
  <c r="N40" i="6"/>
  <c r="N57" i="6"/>
  <c r="N21" i="6"/>
  <c r="N53" i="6"/>
  <c r="N49" i="6"/>
  <c r="N38" i="6"/>
  <c r="N55" i="6"/>
  <c r="N35" i="6"/>
  <c r="N11" i="6"/>
  <c r="E44" i="6"/>
  <c r="E38" i="6"/>
  <c r="E54" i="6"/>
  <c r="E16" i="6"/>
  <c r="E55" i="6"/>
  <c r="E8" i="6"/>
  <c r="E58" i="6"/>
  <c r="E31" i="6"/>
  <c r="E36" i="6"/>
  <c r="E27" i="6"/>
  <c r="E49" i="6"/>
  <c r="E30" i="6"/>
  <c r="E45" i="6"/>
  <c r="E24" i="6"/>
  <c r="E10" i="6"/>
  <c r="E40" i="6"/>
  <c r="E57" i="6"/>
  <c r="E35" i="6"/>
  <c r="E53" i="6"/>
  <c r="E52" i="6"/>
  <c r="E39" i="6"/>
  <c r="E20" i="6"/>
  <c r="E42" i="6"/>
  <c r="E59" i="6"/>
  <c r="E13" i="6"/>
  <c r="E7" i="6"/>
  <c r="E12" i="6"/>
  <c r="E46" i="6"/>
  <c r="E26" i="6"/>
  <c r="E56" i="6"/>
  <c r="E51" i="6"/>
  <c r="E28" i="6"/>
  <c r="E23" i="6"/>
  <c r="E34" i="6"/>
  <c r="E18" i="6"/>
  <c r="E25" i="6"/>
  <c r="E47" i="6"/>
  <c r="E41" i="6"/>
  <c r="E37" i="6"/>
  <c r="E29" i="6"/>
  <c r="E21" i="6"/>
  <c r="E17" i="6"/>
  <c r="E50" i="6"/>
  <c r="E11" i="6"/>
  <c r="E19" i="6"/>
  <c r="E22" i="6"/>
  <c r="E9" i="6"/>
  <c r="E48" i="6"/>
  <c r="E43" i="6"/>
  <c r="L59" i="6"/>
  <c r="L10" i="6"/>
  <c r="L23" i="6"/>
  <c r="L55" i="6"/>
  <c r="L49" i="6"/>
  <c r="L20" i="6"/>
  <c r="L47" i="6"/>
  <c r="L34" i="6"/>
  <c r="L48" i="6"/>
  <c r="L54" i="6"/>
  <c r="L41" i="6"/>
  <c r="L21" i="6"/>
  <c r="L42" i="6"/>
  <c r="L51" i="6"/>
  <c r="L38" i="6"/>
  <c r="L12" i="6"/>
  <c r="L31" i="6"/>
  <c r="L46" i="6"/>
  <c r="L56" i="6"/>
  <c r="L30" i="6"/>
  <c r="L22" i="6"/>
  <c r="L19" i="6"/>
  <c r="L16" i="6"/>
  <c r="L27" i="6"/>
  <c r="L29" i="6"/>
  <c r="L36" i="6"/>
  <c r="L25" i="6"/>
  <c r="L13" i="6"/>
  <c r="L18" i="6"/>
  <c r="L26" i="6"/>
  <c r="L53" i="6"/>
  <c r="L50" i="6"/>
  <c r="L40" i="6"/>
  <c r="L8" i="6"/>
  <c r="L37" i="6"/>
  <c r="L57" i="6"/>
  <c r="L24" i="6"/>
  <c r="L58" i="6"/>
  <c r="L43" i="6"/>
  <c r="L45" i="6"/>
  <c r="L28" i="6"/>
  <c r="L52" i="6"/>
  <c r="L17" i="6"/>
  <c r="L11" i="6"/>
  <c r="L44" i="6"/>
  <c r="L9" i="6"/>
  <c r="L7" i="6"/>
  <c r="L39" i="6"/>
  <c r="L35" i="6"/>
  <c r="F45" i="6"/>
  <c r="F44" i="6"/>
  <c r="F50" i="6"/>
  <c r="F49" i="6"/>
  <c r="F31" i="6"/>
  <c r="F9" i="6"/>
  <c r="F29" i="6"/>
  <c r="F38" i="6"/>
  <c r="F16" i="6"/>
  <c r="F11" i="6"/>
  <c r="F39" i="6"/>
  <c r="F20" i="6"/>
  <c r="F22" i="6"/>
  <c r="F35" i="6"/>
  <c r="F40" i="6"/>
  <c r="F55" i="6"/>
  <c r="F36" i="6"/>
  <c r="F48" i="6"/>
  <c r="F54" i="6"/>
  <c r="F53" i="6"/>
  <c r="F59" i="6"/>
  <c r="F21" i="6"/>
  <c r="F43" i="6"/>
  <c r="F18" i="6"/>
  <c r="F51" i="6"/>
  <c r="F47" i="6"/>
  <c r="F56" i="6"/>
  <c r="F19" i="6"/>
  <c r="F37" i="6"/>
  <c r="F23" i="6"/>
  <c r="F28" i="6"/>
  <c r="F42" i="6"/>
  <c r="F57" i="6"/>
  <c r="F34" i="6"/>
  <c r="F8" i="6"/>
  <c r="F13" i="6"/>
  <c r="F30" i="6"/>
  <c r="F17" i="6"/>
  <c r="F24" i="6"/>
  <c r="F27" i="6"/>
  <c r="F58" i="6"/>
  <c r="F10" i="6"/>
  <c r="F26" i="6"/>
  <c r="F41" i="6"/>
  <c r="F52" i="6"/>
  <c r="F12" i="6"/>
  <c r="F25" i="6"/>
  <c r="F46" i="6"/>
  <c r="F7" i="6"/>
  <c r="K40" i="6"/>
  <c r="K38" i="6"/>
  <c r="K18" i="6"/>
  <c r="K39" i="6"/>
  <c r="K45" i="6"/>
  <c r="K16" i="6"/>
  <c r="K25" i="6"/>
  <c r="K52" i="6"/>
  <c r="K58" i="6"/>
  <c r="K30" i="6"/>
  <c r="K29" i="6"/>
  <c r="K35" i="6"/>
  <c r="K34" i="6"/>
  <c r="K46" i="6"/>
  <c r="K49" i="6"/>
  <c r="K26" i="6"/>
  <c r="K22" i="6"/>
  <c r="K13" i="6"/>
  <c r="K12" i="6"/>
  <c r="K10" i="6"/>
  <c r="K24" i="6"/>
  <c r="K31" i="6"/>
  <c r="K48" i="6"/>
  <c r="K54" i="6"/>
  <c r="K50" i="6"/>
  <c r="K44" i="6"/>
  <c r="K53" i="6"/>
  <c r="K8" i="6"/>
  <c r="K17" i="6"/>
  <c r="K23" i="6"/>
  <c r="K36" i="6"/>
  <c r="K43" i="6"/>
  <c r="K59" i="6"/>
  <c r="K20" i="6"/>
  <c r="K21" i="6"/>
  <c r="K11" i="6"/>
  <c r="K56" i="6"/>
  <c r="K19" i="6"/>
  <c r="K55" i="6"/>
  <c r="K47" i="6"/>
  <c r="K42" i="6"/>
  <c r="K28" i="6"/>
  <c r="K9" i="6"/>
  <c r="K41" i="6"/>
  <c r="K37" i="6"/>
  <c r="K57" i="6"/>
  <c r="K7" i="6"/>
  <c r="K27" i="6"/>
  <c r="K51" i="6"/>
  <c r="E2" i="5" a="1"/>
  <c r="E2" i="5" s="1"/>
  <c r="E7" i="5" l="1" a="1"/>
  <c r="E7" i="5" s="1"/>
  <c r="E6" i="5" s="1" a="1"/>
  <c r="E6" i="5" s="1"/>
  <c r="R17" i="6"/>
  <c r="R35" i="6"/>
  <c r="J6" i="6"/>
  <c r="R38" i="6"/>
  <c r="J15" i="6"/>
  <c r="E33" i="6"/>
  <c r="R34" i="6"/>
  <c r="R48" i="6"/>
  <c r="R29" i="6"/>
  <c r="R28" i="6"/>
  <c r="R59" i="6"/>
  <c r="R40" i="6"/>
  <c r="R31" i="6"/>
  <c r="O15" i="6"/>
  <c r="G33" i="6"/>
  <c r="G15" i="6"/>
  <c r="R9" i="6"/>
  <c r="R37" i="6"/>
  <c r="R51" i="6"/>
  <c r="R42" i="6"/>
  <c r="R10" i="6"/>
  <c r="R58" i="6"/>
  <c r="N15" i="6"/>
  <c r="N6" i="6"/>
  <c r="N33" i="6"/>
  <c r="I15" i="6"/>
  <c r="H6" i="6"/>
  <c r="H15" i="6"/>
  <c r="H33" i="6"/>
  <c r="R22" i="6"/>
  <c r="R41" i="6"/>
  <c r="R56" i="6"/>
  <c r="R20" i="6"/>
  <c r="R24" i="6"/>
  <c r="R8" i="6"/>
  <c r="M15" i="6"/>
  <c r="K33" i="6"/>
  <c r="R19" i="6"/>
  <c r="R47" i="6"/>
  <c r="R26" i="6"/>
  <c r="R39" i="6"/>
  <c r="R45" i="6"/>
  <c r="R55" i="6"/>
  <c r="P15" i="6"/>
  <c r="P6" i="6"/>
  <c r="G6" i="6"/>
  <c r="R7" i="6"/>
  <c r="E6" i="6"/>
  <c r="F33" i="6"/>
  <c r="F6" i="6"/>
  <c r="F15" i="6"/>
  <c r="R11" i="6"/>
  <c r="R25" i="6"/>
  <c r="R46" i="6"/>
  <c r="R52" i="6"/>
  <c r="R30" i="6"/>
  <c r="E15" i="6"/>
  <c r="R16" i="6"/>
  <c r="P33" i="6"/>
  <c r="O6" i="6"/>
  <c r="J33" i="6"/>
  <c r="M6" i="6"/>
  <c r="K15" i="6"/>
  <c r="L33" i="6"/>
  <c r="R27" i="6"/>
  <c r="K6" i="6"/>
  <c r="R50" i="6"/>
  <c r="R18" i="6"/>
  <c r="R12" i="6"/>
  <c r="R53" i="6"/>
  <c r="R49" i="6"/>
  <c r="R54" i="6"/>
  <c r="I33" i="6"/>
  <c r="I6" i="6"/>
  <c r="M33" i="6"/>
  <c r="L6" i="6"/>
  <c r="L15" i="6"/>
  <c r="R43" i="6"/>
  <c r="R21" i="6"/>
  <c r="R23" i="6"/>
  <c r="R13" i="6"/>
  <c r="R57" i="6"/>
  <c r="R36" i="6"/>
  <c r="R44" i="6"/>
  <c r="O33" i="6"/>
  <c r="E34" i="5" a="1"/>
  <c r="E34" i="5" s="1"/>
  <c r="E33" i="5" s="1" a="1"/>
  <c r="E33" i="5" s="1"/>
  <c r="R33" i="5" s="1" a="1"/>
  <c r="R33" i="5" s="1"/>
  <c r="E16" i="5" a="1"/>
  <c r="E16" i="5" s="1"/>
  <c r="E15" i="5" s="1" a="1"/>
  <c r="E15" i="5" s="1"/>
  <c r="R15" i="5" s="1" a="1"/>
  <c r="R15" i="5" s="1"/>
  <c r="J5" i="6" l="1"/>
  <c r="J3" i="6" s="1"/>
  <c r="I5" i="6"/>
  <c r="I3" i="6" s="1"/>
  <c r="G5" i="6"/>
  <c r="G3" i="6" s="1"/>
  <c r="K5" i="6"/>
  <c r="K3" i="6" s="1"/>
  <c r="N5" i="6"/>
  <c r="N3" i="6" s="1"/>
  <c r="L5" i="6"/>
  <c r="L3" i="6" s="1"/>
  <c r="F5" i="6"/>
  <c r="F3" i="6" s="1"/>
  <c r="H5" i="6"/>
  <c r="H3" i="6" s="1"/>
  <c r="R15" i="6"/>
  <c r="E5" i="6"/>
  <c r="R6" i="6"/>
  <c r="M5" i="6"/>
  <c r="M3" i="6" s="1"/>
  <c r="O5" i="6"/>
  <c r="O3" i="6" s="1"/>
  <c r="P5" i="6"/>
  <c r="P3" i="6" s="1"/>
  <c r="R33" i="6"/>
  <c r="E5" i="5" a="1"/>
  <c r="E5" i="5" s="1"/>
  <c r="R5" i="6" l="1"/>
  <c r="E3" i="6"/>
  <c r="R5" i="5" a="1"/>
  <c r="R5" i="5" s="1"/>
  <c r="E3" i="5" a="1"/>
  <c r="E3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<sst xmlns="http://schemas.openxmlformats.org/spreadsheetml/2006/main" count="7808" uniqueCount="96">
  <si>
    <t>Date</t>
  </si>
  <si>
    <t>State</t>
  </si>
  <si>
    <t>Department</t>
  </si>
  <si>
    <t>Account</t>
  </si>
  <si>
    <t>Amount</t>
  </si>
  <si>
    <t>WA</t>
  </si>
  <si>
    <t>TRADING</t>
  </si>
  <si>
    <t>Revenue</t>
  </si>
  <si>
    <t>NSW</t>
  </si>
  <si>
    <t>VIC</t>
  </si>
  <si>
    <t>PRODUCTION</t>
  </si>
  <si>
    <t>Direct Costs</t>
  </si>
  <si>
    <t>ADMIN</t>
  </si>
  <si>
    <t>Indirect Costs</t>
  </si>
  <si>
    <t>SALES</t>
  </si>
  <si>
    <t>Description</t>
  </si>
  <si>
    <t>Other Sales</t>
  </si>
  <si>
    <t>Interest Income</t>
  </si>
  <si>
    <t>Gain / Loss on Sale of Assets</t>
  </si>
  <si>
    <t>Production Labour</t>
  </si>
  <si>
    <t>Maintenance Labour</t>
  </si>
  <si>
    <t>Payroll Tax Expense</t>
  </si>
  <si>
    <t>Workers Comp Expense</t>
  </si>
  <si>
    <t>Materials</t>
  </si>
  <si>
    <t>Freight</t>
  </si>
  <si>
    <t>Engineering</t>
  </si>
  <si>
    <t>Rental Expense</t>
  </si>
  <si>
    <t>Repair and Maintenance</t>
  </si>
  <si>
    <t>Small Tools</t>
  </si>
  <si>
    <t>Other Direct Costs</t>
  </si>
  <si>
    <t>WIP Movement</t>
  </si>
  <si>
    <t>Salaries &amp; Wages - Overheads</t>
  </si>
  <si>
    <t>Payroll Tax Exp - Overheads</t>
  </si>
  <si>
    <t>Workers Comp Exp - Overheads</t>
  </si>
  <si>
    <t>Accounting</t>
  </si>
  <si>
    <t>Advertising</t>
  </si>
  <si>
    <t>Bank Fees</t>
  </si>
  <si>
    <t>Insurance</t>
  </si>
  <si>
    <t>Legal Fees</t>
  </si>
  <si>
    <t>Postage</t>
  </si>
  <si>
    <t>Telephone - fixed</t>
  </si>
  <si>
    <t>Telephone - mobile</t>
  </si>
  <si>
    <t>Internet</t>
  </si>
  <si>
    <t>Training</t>
  </si>
  <si>
    <t>Travel</t>
  </si>
  <si>
    <t>Accommodation</t>
  </si>
  <si>
    <t>Meals</t>
  </si>
  <si>
    <t>Utilities</t>
  </si>
  <si>
    <t>Other Indirect Costs</t>
  </si>
  <si>
    <t>Total</t>
  </si>
  <si>
    <t>Dept</t>
  </si>
  <si>
    <t>Account Number</t>
  </si>
  <si>
    <t>Account description</t>
  </si>
  <si>
    <t>Category</t>
  </si>
  <si>
    <t>Sign</t>
  </si>
  <si>
    <t>Outside Services</t>
  </si>
  <si>
    <t>Report Month</t>
  </si>
  <si>
    <t>Overide Month:</t>
  </si>
  <si>
    <t>Months in Data</t>
  </si>
  <si>
    <t>Months List</t>
  </si>
  <si>
    <t>Previous month</t>
  </si>
  <si>
    <t>Next Month</t>
  </si>
  <si>
    <t>Same month previous year</t>
  </si>
  <si>
    <t>Current Financial Year</t>
  </si>
  <si>
    <t>Months in drop down list</t>
  </si>
  <si>
    <t>Current Month in Data</t>
  </si>
  <si>
    <t>Previous Financial Year</t>
  </si>
  <si>
    <t>Financial Year text</t>
  </si>
  <si>
    <t>Previous Financial Year text</t>
  </si>
  <si>
    <t>Workings</t>
  </si>
  <si>
    <t>Financial Year Start</t>
  </si>
  <si>
    <t>Previous Financial Year start</t>
  </si>
  <si>
    <t>Total Profit</t>
  </si>
  <si>
    <t xml:space="preserve">Actuals = 1 </t>
  </si>
  <si>
    <t>Check profit s/be 0</t>
  </si>
  <si>
    <t>Budget Summary</t>
  </si>
  <si>
    <t>Budget</t>
  </si>
  <si>
    <t>Months</t>
  </si>
  <si>
    <t>Start of 12 Months Rolling</t>
  </si>
  <si>
    <t>Cell</t>
  </si>
  <si>
    <t>Formula</t>
  </si>
  <si>
    <t>Sales Gadgets</t>
  </si>
  <si>
    <t>Sales Widgets</t>
  </si>
  <si>
    <t>Depreciation Exp - Direct</t>
  </si>
  <si>
    <t>Depreciation Exp - Overheads</t>
  </si>
  <si>
    <t>=SEQUENCE(1,12)</t>
  </si>
  <si>
    <t>=(E4#&lt;=Control!B4)*1</t>
  </si>
  <si>
    <t>=IF(E2#=1,SUMIFS(tblGLData[Amount],tblGLData[Date],E$4#)+E5#,E5#-U5#)</t>
  </si>
  <si>
    <t>=EDATE(Control!B9,E1#-1)</t>
  </si>
  <si>
    <t>=E6#-E15#-E33#</t>
  </si>
  <si>
    <t>="Total "&amp;A6</t>
  </si>
  <si>
    <t>=BYROW(VSTACK(E5#,E6#,E7#),LAMBDA(x,SUM(x)))</t>
  </si>
  <si>
    <t>=AG5#</t>
  </si>
  <si>
    <t>=SUMIFS(OFFSET('Budget Data'!$C$2:$C$175,,E$1#),'Budget Data'!$C$2:$C$175,INDEX(B7#,,2))</t>
  </si>
  <si>
    <t>=BYROW(VSTACK(E15#,E16#),LAMBDA(x,SUM(x)))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</si>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</sst>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" fontId="2" fillId="0" borderId="1"/>
  </cellStyleXfs>
  <cellXfs count="4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17" fontId="1" fillId="0" borderId="1" xfId="0" applyNumberFormat="1" applyFont="1" applyBorder="1"/>
    <xf numFmtId="3" fontId="0" fillId="0" borderId="1" xfId="0" applyNumberFormat="1" applyBorder="1"/>
    <xf numFmtId="14" fontId="0" fillId="0" borderId="2" xfId="0" applyNumberFormat="1" applyBorder="1"/>
    <xf numFmtId="0" fontId="0" fillId="0" borderId="3" xfId="0" applyBorder="1"/>
    <xf numFmtId="1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1" fillId="0" borderId="4" xfId="0" applyFont="1" applyBorder="1"/>
    <xf numFmtId="0" fontId="0" fillId="2" borderId="0" xfId="0" applyFill="1"/>
    <xf numFmtId="0" fontId="1" fillId="0" borderId="0" xfId="0" applyFont="1"/>
    <xf numFmtId="17" fontId="0" fillId="2" borderId="1" xfId="0" applyNumberFormat="1" applyFill="1" applyBorder="1"/>
    <xf numFmtId="17" fontId="2" fillId="0" borderId="1" xfId="1"/>
    <xf numFmtId="1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2" xfId="0" applyNumberFormat="1" applyBorder="1"/>
    <xf numFmtId="17" fontId="1" fillId="0" borderId="1" xfId="1" applyFont="1"/>
    <xf numFmtId="17" fontId="1" fillId="0" borderId="2" xfId="1" applyFont="1" applyBorder="1"/>
    <xf numFmtId="3" fontId="1" fillId="0" borderId="2" xfId="0" applyNumberFormat="1" applyFont="1" applyBorder="1"/>
    <xf numFmtId="0" fontId="0" fillId="2" borderId="1" xfId="0" applyFill="1" applyBorder="1"/>
    <xf numFmtId="0" fontId="0" fillId="3" borderId="0" xfId="0" applyFill="1"/>
    <xf numFmtId="0" fontId="1" fillId="0" borderId="0" xfId="0" applyFont="1" applyAlignment="1">
      <alignment horizontal="center"/>
    </xf>
    <xf numFmtId="3" fontId="0" fillId="3" borderId="0" xfId="0" applyNumberFormat="1" applyFill="1"/>
    <xf numFmtId="0" fontId="0" fillId="0" borderId="0" xfId="0" applyAlignment="1">
      <alignment horizontal="center"/>
    </xf>
    <xf numFmtId="17" fontId="1" fillId="3" borderId="0" xfId="1" applyFont="1" applyFill="1" applyBorder="1"/>
    <xf numFmtId="17" fontId="1" fillId="0" borderId="0" xfId="1" applyFont="1" applyBorder="1"/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/>
    <xf numFmtId="3" fontId="1" fillId="0" borderId="0" xfId="0" applyNumberFormat="1" applyFont="1"/>
    <xf numFmtId="0" fontId="1" fillId="3" borderId="0" xfId="0" applyFont="1" applyFill="1"/>
    <xf numFmtId="14" fontId="0" fillId="0" borderId="7" xfId="0" applyNumberFormat="1" applyBorder="1"/>
  </cellXfs>
  <cellStyles count="2">
    <cellStyle name="Mmm-yy" xfId="1" xr:uid="{12EE3FB6-FCEF-4D52-B9BD-18EC8285FA78}"/>
    <cellStyle name="Normal" xfId="0" builtinId="0"/>
  </cellStyles>
  <dxfs count="1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0210E2-50FE-4433-8CB5-80984A69E49E}" name="tblGLData" displayName="tblGLData" ref="A1:E3481" totalsRowShown="0" headerRowDxfId="16" headerRowBorderDxfId="15" tableBorderDxfId="14" totalsRowBorderDxfId="13">
  <autoFilter ref="A1:E3481" xr:uid="{2A0210E2-50FE-4433-8CB5-80984A69E49E}"/>
  <tableColumns count="5">
    <tableColumn id="1" xr3:uid="{9D7AE717-D1EC-44CA-8D38-9C260ED43360}" name="Date" dataDxfId="12"/>
    <tableColumn id="2" xr3:uid="{16BCD62E-5030-4BFA-8F31-66203472217A}" name="State" dataDxfId="11"/>
    <tableColumn id="3" xr3:uid="{F5455578-DBC5-447F-B38A-FB82AF4D97BE}" name="Department" dataDxfId="10"/>
    <tableColumn id="4" xr3:uid="{C87D025F-ED6C-4417-976D-F5C408ABE0BA}" name="Account" dataDxfId="9"/>
    <tableColumn id="6" xr3:uid="{13E0DF04-1B6E-4807-B50F-297168058288}" name="Amount" dataDxfId="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0E0630-2B14-4347-B732-D2CBE7CC01AF}" name="tblAccounts" displayName="tblAccounts" ref="A1:D40" totalsRowShown="0" headerRowDxfId="7" headerRowBorderDxfId="6" tableBorderDxfId="5" totalsRowBorderDxfId="4">
  <autoFilter ref="A1:D40" xr:uid="{D90E0630-2B14-4347-B732-D2CBE7CC01AF}"/>
  <tableColumns count="4">
    <tableColumn id="1" xr3:uid="{8BFB90BA-30C6-48BB-BC2D-AB2B7D8C6CBF}" name="Account Number" dataDxfId="3"/>
    <tableColumn id="2" xr3:uid="{FF878C09-8F82-4782-808C-3F3DD1051A26}" name="Account description" dataDxfId="2"/>
    <tableColumn id="3" xr3:uid="{2128B007-C0CF-4E20-BF22-51F09031ED18}" name="Category" dataDxfId="1"/>
    <tableColumn id="4" xr3:uid="{FDEEDC9D-F263-46BE-9593-8EC9704C1102}" name="Sig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9316-10A7-4676-A316-37D6623BD3B8}">
  <dimension ref="A2:B21"/>
  <sheetViews>
    <sheetView showGridLines="0" zoomScale="145" zoomScaleNormal="145" workbookViewId="0">
      <selection activeCell="B9" sqref="B9"/>
    </sheetView>
  </sheetViews>
  <sheetFormatPr defaultRowHeight="15.75" x14ac:dyDescent="0.25"/>
  <cols>
    <col min="1" max="1" width="24.375" customWidth="1"/>
    <col min="2" max="2" width="10.25" customWidth="1"/>
  </cols>
  <sheetData>
    <row r="2" spans="1:2" x14ac:dyDescent="0.25">
      <c r="A2" s="2" t="s">
        <v>65</v>
      </c>
      <c r="B2" s="20">
        <f>MAX(tblGLData[Date])</f>
        <v>45323</v>
      </c>
    </row>
    <row r="3" spans="1:2" x14ac:dyDescent="0.25">
      <c r="A3" s="2" t="s">
        <v>57</v>
      </c>
      <c r="B3" s="19"/>
    </row>
    <row r="4" spans="1:2" x14ac:dyDescent="0.25">
      <c r="A4" s="2" t="s">
        <v>56</v>
      </c>
      <c r="B4" s="20">
        <f>IF(B3="",B2,B3)</f>
        <v>45323</v>
      </c>
    </row>
    <row r="6" spans="1:2" x14ac:dyDescent="0.25">
      <c r="A6" s="2" t="s">
        <v>58</v>
      </c>
      <c r="B6" s="2">
        <f>DATEDIF(MIN(tblGLData[Date]),B2,"m")</f>
        <v>19</v>
      </c>
    </row>
    <row r="7" spans="1:2" x14ac:dyDescent="0.25">
      <c r="A7" s="2" t="s">
        <v>64</v>
      </c>
      <c r="B7" s="2">
        <f>ROUNDUP(B6/12,0)*12</f>
        <v>24</v>
      </c>
    </row>
    <row r="9" spans="1:2" x14ac:dyDescent="0.25">
      <c r="A9" s="2" t="s">
        <v>70</v>
      </c>
      <c r="B9" s="20">
        <f>DATE(B18-1,7,1)</f>
        <v>45108</v>
      </c>
    </row>
    <row r="10" spans="1:2" x14ac:dyDescent="0.25">
      <c r="A10" s="2" t="s">
        <v>71</v>
      </c>
      <c r="B10" s="20">
        <f>EDATE(B9,-12)</f>
        <v>44743</v>
      </c>
    </row>
    <row r="12" spans="1:2" x14ac:dyDescent="0.25">
      <c r="A12" s="2" t="s">
        <v>60</v>
      </c>
      <c r="B12" s="20">
        <f>EDATE(B4,-1)</f>
        <v>45292</v>
      </c>
    </row>
    <row r="13" spans="1:2" x14ac:dyDescent="0.25">
      <c r="A13" s="2" t="s">
        <v>61</v>
      </c>
      <c r="B13" s="20">
        <f>EDATE(B4,1)</f>
        <v>45352</v>
      </c>
    </row>
    <row r="15" spans="1:2" x14ac:dyDescent="0.25">
      <c r="A15" s="2" t="s">
        <v>62</v>
      </c>
      <c r="B15" s="20">
        <f>EDATE(B4,-12)</f>
        <v>44958</v>
      </c>
    </row>
    <row r="16" spans="1:2" x14ac:dyDescent="0.25">
      <c r="A16" s="2" t="s">
        <v>78</v>
      </c>
      <c r="B16" s="20">
        <f>EDATE(B15,1)</f>
        <v>44986</v>
      </c>
    </row>
    <row r="18" spans="1:2" x14ac:dyDescent="0.25">
      <c r="A18" s="2" t="s">
        <v>63</v>
      </c>
      <c r="B18" s="2">
        <f>YEAR(B2+184)</f>
        <v>2024</v>
      </c>
    </row>
    <row r="19" spans="1:2" x14ac:dyDescent="0.25">
      <c r="A19" s="2" t="s">
        <v>67</v>
      </c>
      <c r="B19" s="22" t="str">
        <f>B18-1&amp;"-"&amp;RIGHT(B18,2)</f>
        <v>2023-24</v>
      </c>
    </row>
    <row r="20" spans="1:2" x14ac:dyDescent="0.25">
      <c r="A20" s="2" t="s">
        <v>66</v>
      </c>
      <c r="B20" s="2">
        <f>+B18-1</f>
        <v>2023</v>
      </c>
    </row>
    <row r="21" spans="1:2" x14ac:dyDescent="0.25">
      <c r="A21" s="2" t="s">
        <v>68</v>
      </c>
      <c r="B21" s="22" t="str">
        <f>B20-1&amp;"-"&amp;RIGHT(B20,2)</f>
        <v>2022-23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C32368-8137-4D20-B914-077607F50918}">
          <x14:formula1>
            <xm:f>_xlfn.ANCHORARRAY(Tables!$F$2)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FACF-FAC7-401E-9A91-1EF330CCA9B8}">
  <sheetPr>
    <outlinePr summaryBelow="0"/>
  </sheetPr>
  <dimension ref="A1:AL74"/>
  <sheetViews>
    <sheetView showGridLines="0" tabSelected="1" zoomScale="115" zoomScaleNormal="115" workbookViewId="0">
      <pane xSplit="4" topLeftCell="E1" activePane="topRight" state="frozen"/>
      <selection activeCell="C1" sqref="C1"/>
      <selection pane="topRight"/>
    </sheetView>
  </sheetViews>
  <sheetFormatPr defaultRowHeight="15.75" outlineLevelRow="1" outlineLevelCol="1" x14ac:dyDescent="0.25"/>
  <cols>
    <col min="1" max="1" width="14.75" customWidth="1" outlineLevel="1"/>
    <col min="2" max="2" width="11.375" customWidth="1" outlineLevel="1"/>
    <col min="3" max="3" width="11.875" customWidth="1"/>
    <col min="4" max="4" width="27" bestFit="1" customWidth="1"/>
    <col min="5" max="16" width="13.625" bestFit="1" customWidth="1"/>
    <col min="17" max="17" width="2.75" customWidth="1"/>
    <col min="18" max="19" width="14.25" style="23" bestFit="1" customWidth="1"/>
    <col min="20" max="20" width="4.125" customWidth="1"/>
    <col min="21" max="21" width="21.75" bestFit="1" customWidth="1"/>
    <col min="22" max="32" width="10.375" bestFit="1" customWidth="1"/>
    <col min="33" max="33" width="14.25" bestFit="1" customWidth="1"/>
    <col min="36" max="36" width="5.25" customWidth="1"/>
    <col min="37" max="37" width="98.25" customWidth="1"/>
  </cols>
  <sheetData>
    <row r="1" spans="1:38" x14ac:dyDescent="0.25">
      <c r="D1" t="s">
        <v>77</v>
      </c>
      <c r="E1" s="31" cm="1">
        <f t="array" ref="E1:P1">_xlfn.SEQUENCE(1,12)</f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AJ1" s="18"/>
    </row>
    <row r="2" spans="1:38" x14ac:dyDescent="0.25">
      <c r="B2" s="18"/>
      <c r="D2" t="s">
        <v>73</v>
      </c>
      <c r="E2" s="31" cm="1">
        <f t="array" ref="E2:P2">(_xlfn.ANCHORARRAY(E4)&lt;=Control!B4)*1</f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U2" s="18" t="s">
        <v>69</v>
      </c>
      <c r="AJ2" s="32" t="s">
        <v>79</v>
      </c>
      <c r="AK2" s="18" t="s">
        <v>80</v>
      </c>
    </row>
    <row r="3" spans="1:38" x14ac:dyDescent="0.25">
      <c r="A3" s="18" t="s">
        <v>69</v>
      </c>
      <c r="D3" t="s">
        <v>74</v>
      </c>
      <c r="E3" s="33" cm="1">
        <f t="array" aca="1" ref="E3:P3" ca="1">IF(_xlfn.ANCHORARRAY(E2)=1,SUMIFS(tblGLData[Amount],tblGLData[Date],_xlfn.ANCHORARRAY(E$4))+_xlfn.ANCHORARRAY(E5),_xlfn.ANCHORARRAY(E5)-_xlfn.ANCHORARRAY(U5))</f>
        <v>1.0477378964424133E-9</v>
      </c>
      <c r="F3" s="23">
        <f ca="1"/>
        <v>5.8207660913467407E-11</v>
      </c>
      <c r="G3" s="23">
        <f ca="1"/>
        <v>2.0954757928848267E-9</v>
      </c>
      <c r="H3" s="23">
        <f ca="1"/>
        <v>4.0745362639427185E-9</v>
      </c>
      <c r="I3" s="23">
        <f ca="1"/>
        <v>1.7462298274040222E-9</v>
      </c>
      <c r="J3" s="23">
        <f ca="1"/>
        <v>2.3283064365386963E-10</v>
      </c>
      <c r="K3" s="23">
        <f ca="1"/>
        <v>1.3969838619232178E-9</v>
      </c>
      <c r="L3" s="23">
        <f ca="1"/>
        <v>4.6566128730773926E-10</v>
      </c>
      <c r="M3" s="23">
        <f ca="1"/>
        <v>0</v>
      </c>
      <c r="N3" s="23">
        <f ca="1"/>
        <v>0</v>
      </c>
      <c r="O3" s="23">
        <f ca="1"/>
        <v>0</v>
      </c>
      <c r="P3" s="23">
        <f ca="1"/>
        <v>0</v>
      </c>
      <c r="Q3" s="23"/>
      <c r="U3" s="18" t="s">
        <v>75</v>
      </c>
      <c r="AJ3" s="34" t="str" cm="1">
        <f t="array" aca="1" ref="AJ3" ca="1">SUBSTITUTE(CELL("address",E1),"$","")</f>
        <v>E1</v>
      </c>
      <c r="AK3" t="str" cm="1">
        <f t="array" aca="1" ref="AK3" ca="1">_xlfn.FORMULATEXT(INDIRECT(AJ3))</f>
        <v>=SEQUENCE(1,12)</v>
      </c>
      <c r="AL3" t="s">
        <v>85</v>
      </c>
    </row>
    <row r="4" spans="1:38" x14ac:dyDescent="0.25">
      <c r="A4" s="18" t="s">
        <v>53</v>
      </c>
      <c r="B4" s="18" t="s">
        <v>54</v>
      </c>
      <c r="C4" s="18" t="s">
        <v>3</v>
      </c>
      <c r="D4" s="18" t="s">
        <v>15</v>
      </c>
      <c r="E4" s="35" cm="1">
        <f t="array" ref="E4:P4">EDATE(Control!B9,_xlfn.ANCHORARRAY(E1)-1)</f>
        <v>45108</v>
      </c>
      <c r="F4" s="36">
        <v>45139</v>
      </c>
      <c r="G4" s="36">
        <v>45170</v>
      </c>
      <c r="H4" s="36">
        <v>45200</v>
      </c>
      <c r="I4" s="36">
        <v>45231</v>
      </c>
      <c r="J4" s="36">
        <v>45261</v>
      </c>
      <c r="K4" s="36">
        <v>45292</v>
      </c>
      <c r="L4" s="36">
        <v>45323</v>
      </c>
      <c r="M4" s="36">
        <v>45352</v>
      </c>
      <c r="N4" s="36">
        <v>45383</v>
      </c>
      <c r="O4" s="36">
        <v>45413</v>
      </c>
      <c r="P4" s="36">
        <v>45444</v>
      </c>
      <c r="Q4" s="36"/>
      <c r="R4" s="37" t="s">
        <v>49</v>
      </c>
      <c r="S4" s="37" t="s">
        <v>76</v>
      </c>
      <c r="U4" s="36" cm="1">
        <f t="array" ref="U4:AF4">_xlfn.ANCHORARRAY(E4)</f>
        <v>45108</v>
      </c>
      <c r="V4" s="36">
        <v>45139</v>
      </c>
      <c r="W4" s="36">
        <v>45170</v>
      </c>
      <c r="X4" s="36">
        <v>45200</v>
      </c>
      <c r="Y4" s="36">
        <v>45231</v>
      </c>
      <c r="Z4" s="36">
        <v>45261</v>
      </c>
      <c r="AA4" s="36">
        <v>45292</v>
      </c>
      <c r="AB4" s="36">
        <v>45323</v>
      </c>
      <c r="AC4" s="36">
        <v>45352</v>
      </c>
      <c r="AD4" s="36">
        <v>45383</v>
      </c>
      <c r="AE4" s="36">
        <v>45413</v>
      </c>
      <c r="AF4" s="36">
        <v>45444</v>
      </c>
      <c r="AG4" s="32" t="s">
        <v>49</v>
      </c>
      <c r="AJ4" s="34" t="str" cm="1">
        <f t="array" aca="1" ref="AJ4" ca="1">SUBSTITUTE(CELL("address",E2),"$","")</f>
        <v>E2</v>
      </c>
      <c r="AK4" t="str" cm="1">
        <f t="array" aca="1" ref="AK4" ca="1">_xlfn.FORMULATEXT(INDIRECT(AJ4))</f>
        <v>=(E4#&lt;=Control!B4)*1</v>
      </c>
      <c r="AL4" t="s">
        <v>86</v>
      </c>
    </row>
    <row r="5" spans="1:38" x14ac:dyDescent="0.25">
      <c r="C5" s="18"/>
      <c r="D5" s="18" t="s">
        <v>72</v>
      </c>
      <c r="E5" s="38" cm="1">
        <f t="array" aca="1" ref="E5:P5" ca="1">_xlfn.ANCHORARRAY(E6)-_xlfn.ANCHORARRAY(E15)-_xlfn.ANCHORARRAY(E33)</f>
        <v>623660.82000000065</v>
      </c>
      <c r="F5" s="39">
        <f ca="1"/>
        <v>441663.32000000047</v>
      </c>
      <c r="G5" s="39">
        <f ca="1"/>
        <v>940926.45000000065</v>
      </c>
      <c r="H5" s="39">
        <f ca="1"/>
        <v>889747.46000000066</v>
      </c>
      <c r="I5" s="39">
        <f ca="1"/>
        <v>904831.74000000069</v>
      </c>
      <c r="J5" s="39">
        <f ca="1"/>
        <v>890613.81999999937</v>
      </c>
      <c r="K5" s="39">
        <f ca="1"/>
        <v>757855.58000000007</v>
      </c>
      <c r="L5" s="39">
        <f ca="1"/>
        <v>942992.7699999999</v>
      </c>
      <c r="M5" s="39">
        <f ca="1"/>
        <v>891350</v>
      </c>
      <c r="N5" s="39">
        <f ca="1"/>
        <v>826550</v>
      </c>
      <c r="O5" s="39">
        <f ca="1"/>
        <v>952250</v>
      </c>
      <c r="P5" s="39">
        <f ca="1"/>
        <v>866600</v>
      </c>
      <c r="Q5" s="39"/>
      <c r="R5" s="38" cm="1">
        <f t="array" aca="1" ref="R5:R11" ca="1">_xlfn.BYROW(_xlfn.VSTACK(_xlfn.ANCHORARRAY(E5),_xlfn.ANCHORARRAY(E6),_xlfn.ANCHORARRAY(E7)),_xlfn.LAMBDA(_xlpm.x,SUM(_xlpm.x)))</f>
        <v>9929041.9600000028</v>
      </c>
      <c r="S5" s="38" cm="1">
        <f t="array" aca="1" ref="S5:S11" ca="1">_xlfn.ANCHORARRAY(AG5)</f>
        <v>11362340</v>
      </c>
      <c r="U5" s="38" cm="1">
        <f t="array" aca="1" ref="U5:AF5" ca="1">_xlfn.ANCHORARRAY(U6)-_xlfn.ANCHORARRAY(U15)-_xlfn.ANCHORARRAY(U33)</f>
        <v>952250</v>
      </c>
      <c r="V5" s="23">
        <f ca="1"/>
        <v>967860</v>
      </c>
      <c r="W5" s="23">
        <f ca="1"/>
        <v>978780</v>
      </c>
      <c r="X5" s="23">
        <f ca="1"/>
        <v>1014690</v>
      </c>
      <c r="Y5" s="23">
        <f ca="1"/>
        <v>1026160</v>
      </c>
      <c r="Z5" s="23">
        <f ca="1"/>
        <v>976180</v>
      </c>
      <c r="AA5" s="23">
        <f ca="1"/>
        <v>976180</v>
      </c>
      <c r="AB5" s="23">
        <f ca="1"/>
        <v>933490</v>
      </c>
      <c r="AC5" s="23">
        <f ca="1"/>
        <v>891350</v>
      </c>
      <c r="AD5" s="23">
        <f ca="1"/>
        <v>826550</v>
      </c>
      <c r="AE5" s="23">
        <f ca="1"/>
        <v>952250</v>
      </c>
      <c r="AF5" s="23">
        <f ca="1"/>
        <v>866600</v>
      </c>
      <c r="AG5" s="38" cm="1">
        <f t="array" aca="1" ref="AG5:AG11" ca="1">_xlfn.BYROW(_xlfn.VSTACK(_xlfn.ANCHORARRAY(U5),_xlfn.ANCHORARRAY(U6),_xlfn.ANCHORARRAY(U7)),_xlfn.LAMBDA(_xlpm.x,SUM(_xlpm.x)))</f>
        <v>11362340</v>
      </c>
      <c r="AH5" s="23"/>
      <c r="AJ5" s="34" t="str" cm="1">
        <f t="array" aca="1" ref="AJ5" ca="1">SUBSTITUTE(CELL("address",E3),"$","")</f>
        <v>E3</v>
      </c>
      <c r="AK5" t="str" cm="1">
        <f t="array" aca="1" ref="AK5" ca="1">_xlfn.FORMULATEXT(INDIRECT(AJ5))</f>
        <v>=IF(E2#=1,SUMIFS(tblGLData[Amount],tblGLData[Date],E$4#)+E5#,E5#-U5#)</v>
      </c>
      <c r="AL5" t="s">
        <v>87</v>
      </c>
    </row>
    <row r="6" spans="1:38" x14ac:dyDescent="0.25">
      <c r="A6" s="17" t="s">
        <v>95</v>
      </c>
      <c r="D6" s="40" t="str">
        <f>"Total "&amp;A6</f>
        <v>Total revenue</v>
      </c>
      <c r="E6" s="38" cm="1">
        <f t="array" aca="1" ref="E6:P6" ca="1">_xlfn.BYCOL(_xlfn.ANCHORARRAY(E7),_xlfn.LAMBDA(_xlpm.x,SUM(_xlpm.x)))</f>
        <v>4689049.4300000006</v>
      </c>
      <c r="F6" s="39">
        <f ca="1"/>
        <v>4760075.6100000003</v>
      </c>
      <c r="G6" s="39">
        <f ca="1"/>
        <v>4970974.0500000007</v>
      </c>
      <c r="H6" s="39">
        <f ca="1"/>
        <v>5076466.1500000004</v>
      </c>
      <c r="I6" s="39">
        <f ca="1"/>
        <v>5072060.49</v>
      </c>
      <c r="J6" s="39">
        <f ca="1"/>
        <v>5045103.0299999993</v>
      </c>
      <c r="K6" s="39">
        <f ca="1"/>
        <v>5040689.91</v>
      </c>
      <c r="L6" s="39">
        <f ca="1"/>
        <v>5041472.18</v>
      </c>
      <c r="M6" s="39">
        <f ca="1"/>
        <v>4670980</v>
      </c>
      <c r="N6" s="39">
        <f ca="1"/>
        <v>4243480</v>
      </c>
      <c r="O6" s="39">
        <f ca="1"/>
        <v>4670980</v>
      </c>
      <c r="P6" s="39">
        <f ca="1"/>
        <v>4237730</v>
      </c>
      <c r="Q6" s="39"/>
      <c r="R6" s="23">
        <f ca="1"/>
        <v>57519060.850000001</v>
      </c>
      <c r="S6" s="23">
        <f ca="1"/>
        <v>58690200</v>
      </c>
      <c r="U6" s="38" cm="1">
        <f t="array" aca="1" ref="U6:AF6" ca="1">_xlfn.BYCOL(_xlfn.ANCHORARRAY(U7),_xlfn.LAMBDA(_xlpm.x,SUM(_xlpm.x)))</f>
        <v>4670980</v>
      </c>
      <c r="V6" s="23">
        <f ca="1"/>
        <v>4773390</v>
      </c>
      <c r="W6" s="23">
        <f ca="1"/>
        <v>4978210</v>
      </c>
      <c r="X6" s="23">
        <f ca="1"/>
        <v>5080620</v>
      </c>
      <c r="Y6" s="23">
        <f ca="1"/>
        <v>5291190</v>
      </c>
      <c r="Z6" s="23">
        <f ca="1"/>
        <v>5496010</v>
      </c>
      <c r="AA6" s="23">
        <f ca="1"/>
        <v>5496010</v>
      </c>
      <c r="AB6" s="23">
        <f ca="1"/>
        <v>5080620</v>
      </c>
      <c r="AC6" s="23">
        <f ca="1"/>
        <v>4670980</v>
      </c>
      <c r="AD6" s="23">
        <f ca="1"/>
        <v>4243480</v>
      </c>
      <c r="AE6" s="23">
        <f ca="1"/>
        <v>4670980</v>
      </c>
      <c r="AF6" s="23">
        <f ca="1"/>
        <v>4237730</v>
      </c>
      <c r="AG6" s="23">
        <f ca="1"/>
        <v>58690200</v>
      </c>
      <c r="AH6" s="23"/>
      <c r="AJ6" s="34" t="str" cm="1">
        <f t="array" aca="1" ref="AJ6" ca="1">SUBSTITUTE(CELL("address",E4),"$","")</f>
        <v>E4</v>
      </c>
      <c r="AK6" t="str" cm="1">
        <f t="array" aca="1" ref="AK6" ca="1">_xlfn.FORMULATEXT(INDIRECT(AJ6))</f>
        <v>=EDATE(Control!B9,E1#-1)</v>
      </c>
      <c r="AL6" t="s">
        <v>88</v>
      </c>
    </row>
    <row r="7" spans="1:38" outlineLevel="1" x14ac:dyDescent="0.25">
      <c r="B7" s="31" cm="1">
        <f t="array" ref="B7:D11">_xlfn.CHOOSECOLS(_xlfn._xlws.SORT(_xlfn._xlws.FILTER(tblAccounts[],tblAccounts[Category]=A6)),4,1,2)</f>
        <v>-1</v>
      </c>
      <c r="C7">
        <v>3100</v>
      </c>
      <c r="D7" t="str">
        <v>Sales Gadgets</v>
      </c>
      <c r="E7" s="33" cm="1">
        <f t="array" aca="1" ref="E7:P11" ca="1">IF(_xlfn.ANCHORARRAY(E$2)=1,SUMIFS(tblGLData[Amount],tblGLData[Date],_xlfn.ANCHORARRAY(E$4),tblGLData[Account],INDEX(_xlfn.ANCHORARRAY(B7),,2))*INDEX(_xlfn.ANCHORARRAY(B7),,1),_xlfn.ANCHORARRAY(U7))</f>
        <v>2352488.94</v>
      </c>
      <c r="F7" s="23">
        <f ca="1"/>
        <v>2401718.88</v>
      </c>
      <c r="G7" s="23">
        <f ca="1"/>
        <v>2505404.9000000004</v>
      </c>
      <c r="H7" s="23">
        <f ca="1"/>
        <v>2581124.67</v>
      </c>
      <c r="I7" s="23">
        <f ca="1"/>
        <v>2536880.81</v>
      </c>
      <c r="J7" s="23">
        <f ca="1"/>
        <v>2524818.6800000002</v>
      </c>
      <c r="K7" s="23">
        <f ca="1"/>
        <v>2537435.0499999998</v>
      </c>
      <c r="L7" s="23">
        <f ca="1"/>
        <v>2520841.4699999997</v>
      </c>
      <c r="M7" s="23">
        <f ca="1"/>
        <v>2360270</v>
      </c>
      <c r="N7" s="23">
        <f ca="1"/>
        <v>2141480</v>
      </c>
      <c r="O7" s="23">
        <f ca="1"/>
        <v>2360270</v>
      </c>
      <c r="P7" s="23">
        <f ca="1"/>
        <v>2138565</v>
      </c>
      <c r="Q7" s="23"/>
      <c r="R7" s="23">
        <f ca="1"/>
        <v>28961298.399999999</v>
      </c>
      <c r="S7" s="23">
        <f ca="1"/>
        <v>29673600</v>
      </c>
      <c r="U7" s="33" cm="1">
        <f t="array" aca="1" ref="U7:AF11" ca="1">SUMIFS(OFFSET('Budget Data'!C2:C175,,_xlfn.ANCHORARRAY(E$1)),'Budget Data'!C2:C175,INDEX(_xlfn.ANCHORARRAY(B7),,2))</f>
        <v>2360270</v>
      </c>
      <c r="V7" s="23">
        <f ca="1"/>
        <v>2412685</v>
      </c>
      <c r="W7" s="23">
        <f ca="1"/>
        <v>2517515</v>
      </c>
      <c r="X7" s="23">
        <f ca="1"/>
        <v>2569930</v>
      </c>
      <c r="Y7" s="23">
        <f ca="1"/>
        <v>2677675</v>
      </c>
      <c r="Z7" s="23">
        <f ca="1"/>
        <v>2782505</v>
      </c>
      <c r="AA7" s="23">
        <f ca="1"/>
        <v>2782505</v>
      </c>
      <c r="AB7" s="23">
        <f ca="1"/>
        <v>2569930</v>
      </c>
      <c r="AC7" s="23">
        <f ca="1"/>
        <v>2360270</v>
      </c>
      <c r="AD7" s="23">
        <f ca="1"/>
        <v>2141480</v>
      </c>
      <c r="AE7" s="23">
        <f ca="1"/>
        <v>2360270</v>
      </c>
      <c r="AF7" s="23">
        <f ca="1"/>
        <v>2138565</v>
      </c>
      <c r="AG7" s="23">
        <f ca="1"/>
        <v>29673600</v>
      </c>
      <c r="AH7" s="23"/>
      <c r="AJ7" s="34" t="str" cm="1">
        <f t="array" aca="1" ref="AJ7" ca="1">SUBSTITUTE(CELL("address",E5),"$","")</f>
        <v>E5</v>
      </c>
      <c r="AK7" t="str" cm="1">
        <f t="array" aca="1" ref="AK7" ca="1">_xlfn.FORMULATEXT(INDIRECT(AJ7))</f>
        <v>=E6#-E15#-E33#</v>
      </c>
      <c r="AL7" t="s">
        <v>89</v>
      </c>
    </row>
    <row r="8" spans="1:38" outlineLevel="1" x14ac:dyDescent="0.25">
      <c r="B8">
        <v>-1</v>
      </c>
      <c r="C8">
        <v>3200</v>
      </c>
      <c r="D8" t="str">
        <v>Sales Widgets</v>
      </c>
      <c r="E8" s="23">
        <f ca="1"/>
        <v>2277380.52</v>
      </c>
      <c r="F8" s="23">
        <f ca="1"/>
        <v>2298342.58</v>
      </c>
      <c r="G8" s="23">
        <f ca="1"/>
        <v>2406464.08</v>
      </c>
      <c r="H8" s="23">
        <f ca="1"/>
        <v>2435995.77</v>
      </c>
      <c r="I8" s="23">
        <f ca="1"/>
        <v>2476050.12</v>
      </c>
      <c r="J8" s="23">
        <f ca="1"/>
        <v>2461488.9</v>
      </c>
      <c r="K8" s="23">
        <f ca="1"/>
        <v>2444120.67</v>
      </c>
      <c r="L8" s="23">
        <f ca="1"/>
        <v>2461380.59</v>
      </c>
      <c r="M8" s="23">
        <f ca="1"/>
        <v>2251710</v>
      </c>
      <c r="N8" s="23">
        <f ca="1"/>
        <v>2043000</v>
      </c>
      <c r="O8" s="23">
        <f ca="1"/>
        <v>2251710</v>
      </c>
      <c r="P8" s="23">
        <f ca="1"/>
        <v>2040165</v>
      </c>
      <c r="Q8" s="23"/>
      <c r="R8" s="23">
        <f ca="1"/>
        <v>27847808.23</v>
      </c>
      <c r="S8" s="23">
        <f ca="1"/>
        <v>28308600</v>
      </c>
      <c r="U8" s="23">
        <f ca="1"/>
        <v>2251710</v>
      </c>
      <c r="V8" s="23">
        <f ca="1"/>
        <v>2301705</v>
      </c>
      <c r="W8" s="23">
        <f ca="1"/>
        <v>2401695</v>
      </c>
      <c r="X8" s="23">
        <f ca="1"/>
        <v>2451690</v>
      </c>
      <c r="Y8" s="23">
        <f ca="1"/>
        <v>2554515</v>
      </c>
      <c r="Z8" s="23">
        <f ca="1"/>
        <v>2654505</v>
      </c>
      <c r="AA8" s="23">
        <f ca="1"/>
        <v>2654505</v>
      </c>
      <c r="AB8" s="23">
        <f ca="1"/>
        <v>2451690</v>
      </c>
      <c r="AC8" s="23">
        <f ca="1"/>
        <v>2251710</v>
      </c>
      <c r="AD8" s="23">
        <f ca="1"/>
        <v>2043000</v>
      </c>
      <c r="AE8" s="23">
        <f ca="1"/>
        <v>2251710</v>
      </c>
      <c r="AF8" s="23">
        <f ca="1"/>
        <v>2040165</v>
      </c>
      <c r="AG8" s="23">
        <f ca="1"/>
        <v>28308600</v>
      </c>
      <c r="AH8" s="23"/>
      <c r="AJ8" s="34" t="str" cm="1">
        <f t="array" aca="1" ref="AJ8" ca="1">SUBSTITUTE(CELL("address",D6),"$","")</f>
        <v>D6</v>
      </c>
      <c r="AK8" t="str" cm="1">
        <f t="array" aca="1" ref="AK8" ca="1">_xlfn.FORMULATEXT(INDIRECT(AJ8))</f>
        <v>="Total "&amp;A6</v>
      </c>
      <c r="AL8" t="s">
        <v>90</v>
      </c>
    </row>
    <row r="9" spans="1:38" outlineLevel="1" x14ac:dyDescent="0.25">
      <c r="B9">
        <v>-1</v>
      </c>
      <c r="C9">
        <v>3300</v>
      </c>
      <c r="D9" t="str">
        <v>Other Sales</v>
      </c>
      <c r="E9" s="23">
        <f ca="1"/>
        <v>50188.2</v>
      </c>
      <c r="F9" s="23">
        <f ca="1"/>
        <v>51129.94</v>
      </c>
      <c r="G9" s="23">
        <f ca="1"/>
        <v>50036.979999999996</v>
      </c>
      <c r="H9" s="23">
        <f ca="1"/>
        <v>50338.94</v>
      </c>
      <c r="I9" s="23">
        <f ca="1"/>
        <v>50048.149999999994</v>
      </c>
      <c r="J9" s="23">
        <f ca="1"/>
        <v>49776.520000000004</v>
      </c>
      <c r="K9" s="23">
        <f ca="1"/>
        <v>50106.91</v>
      </c>
      <c r="L9" s="23">
        <f ca="1"/>
        <v>50262.5</v>
      </c>
      <c r="M9" s="23">
        <f ca="1"/>
        <v>50000</v>
      </c>
      <c r="N9" s="23">
        <f ca="1"/>
        <v>50000</v>
      </c>
      <c r="O9" s="23">
        <f ca="1"/>
        <v>50000</v>
      </c>
      <c r="P9" s="23">
        <f ca="1"/>
        <v>50000</v>
      </c>
      <c r="Q9" s="23"/>
      <c r="R9" s="23">
        <f ca="1"/>
        <v>601888.14</v>
      </c>
      <c r="S9" s="23">
        <f ca="1"/>
        <v>600000</v>
      </c>
      <c r="U9" s="23">
        <f ca="1"/>
        <v>50000</v>
      </c>
      <c r="V9" s="23">
        <f ca="1"/>
        <v>50000</v>
      </c>
      <c r="W9" s="23">
        <f ca="1"/>
        <v>50000</v>
      </c>
      <c r="X9" s="23">
        <f ca="1"/>
        <v>50000</v>
      </c>
      <c r="Y9" s="23">
        <f ca="1"/>
        <v>50000</v>
      </c>
      <c r="Z9" s="23">
        <f ca="1"/>
        <v>50000</v>
      </c>
      <c r="AA9" s="23">
        <f ca="1"/>
        <v>50000</v>
      </c>
      <c r="AB9" s="23">
        <f ca="1"/>
        <v>50000</v>
      </c>
      <c r="AC9" s="23">
        <f ca="1"/>
        <v>50000</v>
      </c>
      <c r="AD9" s="23">
        <f ca="1"/>
        <v>50000</v>
      </c>
      <c r="AE9" s="23">
        <f ca="1"/>
        <v>50000</v>
      </c>
      <c r="AF9" s="23">
        <f ca="1"/>
        <v>50000</v>
      </c>
      <c r="AG9" s="23">
        <f ca="1"/>
        <v>600000</v>
      </c>
      <c r="AH9" s="23"/>
      <c r="AJ9" s="34"/>
    </row>
    <row r="10" spans="1:38" outlineLevel="1" x14ac:dyDescent="0.25">
      <c r="B10">
        <v>-1</v>
      </c>
      <c r="C10">
        <v>3400</v>
      </c>
      <c r="D10" t="str">
        <v>Interest Income</v>
      </c>
      <c r="E10" s="23">
        <f ca="1"/>
        <v>6014.16</v>
      </c>
      <c r="F10" s="23">
        <f ca="1"/>
        <v>5935.87</v>
      </c>
      <c r="G10" s="23">
        <f ca="1"/>
        <v>6070.02</v>
      </c>
      <c r="H10" s="23">
        <f ca="1"/>
        <v>5986.98</v>
      </c>
      <c r="I10" s="23">
        <f ca="1"/>
        <v>6040.84</v>
      </c>
      <c r="J10" s="23">
        <f ca="1"/>
        <v>5996.93</v>
      </c>
      <c r="K10" s="23">
        <f ca="1"/>
        <v>6008.12</v>
      </c>
      <c r="L10" s="23">
        <f ca="1"/>
        <v>5953.94</v>
      </c>
      <c r="M10" s="23">
        <f ca="1"/>
        <v>6000</v>
      </c>
      <c r="N10" s="23">
        <f ca="1"/>
        <v>6000</v>
      </c>
      <c r="O10" s="23">
        <f ca="1"/>
        <v>6000</v>
      </c>
      <c r="P10" s="23">
        <f ca="1"/>
        <v>6000</v>
      </c>
      <c r="Q10" s="23"/>
      <c r="R10" s="23">
        <f ca="1"/>
        <v>72006.860000000015</v>
      </c>
      <c r="S10" s="23">
        <f ca="1"/>
        <v>72000</v>
      </c>
      <c r="U10" s="23">
        <f ca="1"/>
        <v>6000</v>
      </c>
      <c r="V10" s="23">
        <f ca="1"/>
        <v>6000</v>
      </c>
      <c r="W10" s="23">
        <f ca="1"/>
        <v>6000</v>
      </c>
      <c r="X10" s="23">
        <f ca="1"/>
        <v>6000</v>
      </c>
      <c r="Y10" s="23">
        <f ca="1"/>
        <v>6000</v>
      </c>
      <c r="Z10" s="23">
        <f ca="1"/>
        <v>6000</v>
      </c>
      <c r="AA10" s="23">
        <f ca="1"/>
        <v>6000</v>
      </c>
      <c r="AB10" s="23">
        <f ca="1"/>
        <v>6000</v>
      </c>
      <c r="AC10" s="23">
        <f ca="1"/>
        <v>6000</v>
      </c>
      <c r="AD10" s="23">
        <f ca="1"/>
        <v>6000</v>
      </c>
      <c r="AE10" s="23">
        <f ca="1"/>
        <v>6000</v>
      </c>
      <c r="AF10" s="23">
        <f ca="1"/>
        <v>6000</v>
      </c>
      <c r="AG10" s="23">
        <f ca="1"/>
        <v>72000</v>
      </c>
      <c r="AH10" s="23"/>
      <c r="AJ10" s="34"/>
    </row>
    <row r="11" spans="1:38" outlineLevel="1" x14ac:dyDescent="0.25">
      <c r="B11">
        <v>-1</v>
      </c>
      <c r="C11">
        <v>3900</v>
      </c>
      <c r="D11" t="str">
        <v>Gain / Loss on Sale of Assets</v>
      </c>
      <c r="E11" s="23">
        <f ca="1"/>
        <v>2977.61</v>
      </c>
      <c r="F11" s="23">
        <f ca="1"/>
        <v>2948.34</v>
      </c>
      <c r="G11" s="23">
        <f ca="1"/>
        <v>2998.0699999999997</v>
      </c>
      <c r="H11" s="23">
        <f ca="1"/>
        <v>3019.79</v>
      </c>
      <c r="I11" s="23">
        <f ca="1"/>
        <v>3040.5699999999997</v>
      </c>
      <c r="J11" s="23">
        <f ca="1"/>
        <v>3022</v>
      </c>
      <c r="K11" s="23">
        <f ca="1"/>
        <v>3019.16</v>
      </c>
      <c r="L11" s="23">
        <f ca="1"/>
        <v>3033.68</v>
      </c>
      <c r="M11" s="23">
        <f ca="1"/>
        <v>3000</v>
      </c>
      <c r="N11" s="23">
        <f ca="1"/>
        <v>3000</v>
      </c>
      <c r="O11" s="23">
        <f ca="1"/>
        <v>3000</v>
      </c>
      <c r="P11" s="23">
        <f ca="1"/>
        <v>3000</v>
      </c>
      <c r="Q11" s="23"/>
      <c r="R11" s="23">
        <f ca="1"/>
        <v>36059.22</v>
      </c>
      <c r="S11" s="23">
        <f ca="1"/>
        <v>36000</v>
      </c>
      <c r="U11" s="23">
        <f ca="1"/>
        <v>3000</v>
      </c>
      <c r="V11" s="23">
        <f ca="1"/>
        <v>3000</v>
      </c>
      <c r="W11" s="23">
        <f ca="1"/>
        <v>3000</v>
      </c>
      <c r="X11" s="23">
        <f ca="1"/>
        <v>3000</v>
      </c>
      <c r="Y11" s="23">
        <f ca="1"/>
        <v>3000</v>
      </c>
      <c r="Z11" s="23">
        <f ca="1"/>
        <v>3000</v>
      </c>
      <c r="AA11" s="23">
        <f ca="1"/>
        <v>3000</v>
      </c>
      <c r="AB11" s="23">
        <f ca="1"/>
        <v>3000</v>
      </c>
      <c r="AC11" s="23">
        <f ca="1"/>
        <v>3000</v>
      </c>
      <c r="AD11" s="23">
        <f ca="1"/>
        <v>3000</v>
      </c>
      <c r="AE11" s="23">
        <f ca="1"/>
        <v>3000</v>
      </c>
      <c r="AF11" s="23">
        <f ca="1"/>
        <v>3000</v>
      </c>
      <c r="AG11" s="23">
        <f ca="1"/>
        <v>36000</v>
      </c>
      <c r="AH11" s="23"/>
      <c r="AJ11" s="34"/>
    </row>
    <row r="12" spans="1:38" outlineLevel="1" x14ac:dyDescent="0.25"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J12" s="34"/>
    </row>
    <row r="13" spans="1:38" outlineLevel="1" x14ac:dyDescent="0.25"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J13" s="34"/>
    </row>
    <row r="14" spans="1:38" x14ac:dyDescent="0.25"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8" x14ac:dyDescent="0.25">
      <c r="A15" s="17" t="s">
        <v>11</v>
      </c>
      <c r="D15" s="40" t="str">
        <f>"Total "&amp;A15</f>
        <v>Total Direct Costs</v>
      </c>
      <c r="E15" s="38" cm="1">
        <f t="array" aca="1" ref="E15:P15" ca="1">_xlfn.BYCOL(_xlfn.ANCHORARRAY(E16),_xlfn.LAMBDA(_xlpm.x,SUM(_xlpm.x)))</f>
        <v>3673983.98</v>
      </c>
      <c r="F15" s="39">
        <f ca="1"/>
        <v>3927867.88</v>
      </c>
      <c r="G15" s="39">
        <f ca="1"/>
        <v>3640563.1</v>
      </c>
      <c r="H15" s="39">
        <f ca="1"/>
        <v>3793931.82</v>
      </c>
      <c r="I15" s="39">
        <f ca="1"/>
        <v>3774569.1199999996</v>
      </c>
      <c r="J15" s="39">
        <f ca="1"/>
        <v>3762683.63</v>
      </c>
      <c r="K15" s="39">
        <f ca="1"/>
        <v>3890646.04</v>
      </c>
      <c r="L15" s="39">
        <f ca="1"/>
        <v>3706651.13</v>
      </c>
      <c r="M15" s="39">
        <f ca="1"/>
        <v>3388000</v>
      </c>
      <c r="N15" s="39">
        <f ca="1"/>
        <v>3025300</v>
      </c>
      <c r="O15" s="39">
        <f ca="1"/>
        <v>3327100</v>
      </c>
      <c r="P15" s="39">
        <f ca="1"/>
        <v>2979500</v>
      </c>
      <c r="Q15" s="39"/>
      <c r="R15" s="38" cm="1">
        <f t="array" aca="1" ref="R15:R29" ca="1">_xlfn.BYROW(_xlfn.VSTACK(_xlfn.ANCHORARRAY(E15),_xlfn.ANCHORARRAY(E16)),_xlfn.LAMBDA(_xlpm.x,SUM(_xlpm.x)))</f>
        <v>42890796.699999996</v>
      </c>
      <c r="S15" s="38" cm="1">
        <f t="array" aca="1" ref="S15:S29" ca="1">_xlfn.ANCHORARRAY(AG15)</f>
        <v>42628300</v>
      </c>
      <c r="U15" s="38" cm="1">
        <f t="array" aca="1" ref="U15:AF15" ca="1">_xlfn.BYCOL(_xlfn.ANCHORARRAY(U16),_xlfn.LAMBDA(_xlpm.x,SUM(_xlpm.x)))</f>
        <v>3327100</v>
      </c>
      <c r="V15" s="23">
        <f ca="1"/>
        <v>3413900</v>
      </c>
      <c r="W15" s="23">
        <f ca="1"/>
        <v>3607800</v>
      </c>
      <c r="X15" s="23">
        <f ca="1"/>
        <v>3674300</v>
      </c>
      <c r="Y15" s="23">
        <f ca="1"/>
        <v>3873400</v>
      </c>
      <c r="Z15" s="23">
        <f ca="1"/>
        <v>4128200</v>
      </c>
      <c r="AA15" s="23">
        <f ca="1"/>
        <v>4128200</v>
      </c>
      <c r="AB15" s="23">
        <f ca="1"/>
        <v>3755500</v>
      </c>
      <c r="AC15" s="23">
        <f ca="1"/>
        <v>3388000</v>
      </c>
      <c r="AD15" s="23">
        <f ca="1"/>
        <v>3025300</v>
      </c>
      <c r="AE15" s="23">
        <f ca="1"/>
        <v>3327100</v>
      </c>
      <c r="AF15" s="23">
        <f ca="1"/>
        <v>2979500</v>
      </c>
      <c r="AG15" s="38" cm="1">
        <f t="array" aca="1" ref="AG15:AG29" ca="1">_xlfn.BYROW(_xlfn.VSTACK(_xlfn.ANCHORARRAY(U15),_xlfn.ANCHORARRAY(U16)),_xlfn.LAMBDA(_xlpm.x,SUM(_xlpm.x)))</f>
        <v>42628300</v>
      </c>
      <c r="AH15" s="23"/>
    </row>
    <row r="16" spans="1:38" outlineLevel="1" x14ac:dyDescent="0.25">
      <c r="B16" s="31" cm="1">
        <f t="array" ref="B16:D29">_xlfn.CHOOSECOLS(_xlfn._xlws.SORT(_xlfn._xlws.FILTER(tblAccounts[],tblAccounts[Category]=A15)),4,1,2)</f>
        <v>1</v>
      </c>
      <c r="C16">
        <v>4100</v>
      </c>
      <c r="D16" t="str">
        <v>Production Labour</v>
      </c>
      <c r="E16" s="33" cm="1">
        <f t="array" aca="1" ref="E16:P29" ca="1">IF(_xlfn.ANCHORARRAY(E$2)=1,SUMIFS(tblGLData[Amount],tblGLData[Date],_xlfn.ANCHORARRAY(E$4),tblGLData[Account],INDEX(_xlfn.ANCHORARRAY(B16),,2))*INDEX(_xlfn.ANCHORARRAY(B16),,1),_xlfn.ANCHORARRAY(U16))</f>
        <v>971658.53</v>
      </c>
      <c r="F16" s="23">
        <f ca="1"/>
        <v>946088.95</v>
      </c>
      <c r="G16" s="23">
        <f ca="1"/>
        <v>903167.22</v>
      </c>
      <c r="H16" s="23">
        <f ca="1"/>
        <v>949713.03</v>
      </c>
      <c r="I16" s="23">
        <f ca="1"/>
        <v>950922.99</v>
      </c>
      <c r="J16" s="23">
        <f ca="1"/>
        <v>937665.01</v>
      </c>
      <c r="K16" s="23">
        <f ca="1"/>
        <v>949070.10000000009</v>
      </c>
      <c r="L16" s="23">
        <f ca="1"/>
        <v>958617.10000000009</v>
      </c>
      <c r="M16" s="23">
        <f ca="1"/>
        <v>847500</v>
      </c>
      <c r="N16" s="23">
        <f ca="1"/>
        <v>847500</v>
      </c>
      <c r="O16" s="23">
        <f ca="1"/>
        <v>946500</v>
      </c>
      <c r="P16" s="23">
        <f ca="1"/>
        <v>913500</v>
      </c>
      <c r="Q16" s="23"/>
      <c r="R16" s="23">
        <f ca="1"/>
        <v>11121902.93</v>
      </c>
      <c r="S16" s="23">
        <f ca="1"/>
        <v>10599000</v>
      </c>
      <c r="U16" s="33" cm="1">
        <f t="array" aca="1" ref="U16:AF29" ca="1">SUMIFS(OFFSET('Budget Data'!C11:C184,,_xlfn.ANCHORARRAY(E$1)),'Budget Data'!C11:C184,INDEX(_xlfn.ANCHORARRAY(B16),,2))</f>
        <v>946500</v>
      </c>
      <c r="V16" s="23">
        <f ca="1"/>
        <v>946500</v>
      </c>
      <c r="W16" s="23">
        <f ca="1"/>
        <v>913500</v>
      </c>
      <c r="X16" s="23">
        <f ca="1"/>
        <v>946500</v>
      </c>
      <c r="Y16" s="23">
        <f ca="1"/>
        <v>913500</v>
      </c>
      <c r="Z16" s="23">
        <f ca="1"/>
        <v>781500</v>
      </c>
      <c r="AA16" s="23">
        <f ca="1"/>
        <v>781500</v>
      </c>
      <c r="AB16" s="23">
        <f ca="1"/>
        <v>814500</v>
      </c>
      <c r="AC16" s="23">
        <f ca="1"/>
        <v>847500</v>
      </c>
      <c r="AD16" s="23">
        <f ca="1"/>
        <v>847500</v>
      </c>
      <c r="AE16" s="23">
        <f ca="1"/>
        <v>946500</v>
      </c>
      <c r="AF16" s="23">
        <f ca="1"/>
        <v>913500</v>
      </c>
      <c r="AG16" s="23">
        <f ca="1"/>
        <v>10599000</v>
      </c>
      <c r="AH16" s="23"/>
    </row>
    <row r="17" spans="2:38" outlineLevel="1" x14ac:dyDescent="0.25">
      <c r="B17">
        <v>1</v>
      </c>
      <c r="C17">
        <v>4110</v>
      </c>
      <c r="D17" t="str">
        <v>Maintenance Labour</v>
      </c>
      <c r="E17" s="23">
        <f ca="1"/>
        <v>194912.13</v>
      </c>
      <c r="F17" s="23">
        <f ca="1"/>
        <v>192792.02000000002</v>
      </c>
      <c r="G17" s="23">
        <f ca="1"/>
        <v>185347.81</v>
      </c>
      <c r="H17" s="23">
        <f ca="1"/>
        <v>193944.39</v>
      </c>
      <c r="I17" s="23">
        <f ca="1"/>
        <v>193043.5</v>
      </c>
      <c r="J17" s="23">
        <f ca="1"/>
        <v>192918.89</v>
      </c>
      <c r="K17" s="23">
        <f ca="1"/>
        <v>194131.46000000002</v>
      </c>
      <c r="L17" s="23">
        <f ca="1"/>
        <v>195035.91999999998</v>
      </c>
      <c r="M17" s="23">
        <f ca="1"/>
        <v>173300</v>
      </c>
      <c r="N17" s="23">
        <f ca="1"/>
        <v>173300</v>
      </c>
      <c r="O17" s="23">
        <f ca="1"/>
        <v>193700</v>
      </c>
      <c r="P17" s="23">
        <f ca="1"/>
        <v>186900</v>
      </c>
      <c r="Q17" s="23"/>
      <c r="R17" s="23">
        <f ca="1"/>
        <v>2269326.12</v>
      </c>
      <c r="S17" s="23">
        <f ca="1"/>
        <v>2168000</v>
      </c>
      <c r="U17" s="23">
        <f ca="1"/>
        <v>193700</v>
      </c>
      <c r="V17" s="23">
        <f ca="1"/>
        <v>193700</v>
      </c>
      <c r="W17" s="23">
        <f ca="1"/>
        <v>186900</v>
      </c>
      <c r="X17" s="23">
        <f ca="1"/>
        <v>193700</v>
      </c>
      <c r="Y17" s="23">
        <f ca="1"/>
        <v>186900</v>
      </c>
      <c r="Z17" s="23">
        <f ca="1"/>
        <v>159700</v>
      </c>
      <c r="AA17" s="23">
        <f ca="1"/>
        <v>159700</v>
      </c>
      <c r="AB17" s="23">
        <f ca="1"/>
        <v>166500</v>
      </c>
      <c r="AC17" s="23">
        <f ca="1"/>
        <v>173300</v>
      </c>
      <c r="AD17" s="23">
        <f ca="1"/>
        <v>173300</v>
      </c>
      <c r="AE17" s="23">
        <f ca="1"/>
        <v>193700</v>
      </c>
      <c r="AF17" s="23">
        <f ca="1"/>
        <v>186900</v>
      </c>
      <c r="AG17" s="23">
        <f ca="1"/>
        <v>2168000</v>
      </c>
      <c r="AH17" s="23"/>
    </row>
    <row r="18" spans="2:38" outlineLevel="1" x14ac:dyDescent="0.25">
      <c r="B18">
        <v>1</v>
      </c>
      <c r="C18">
        <v>4130</v>
      </c>
      <c r="D18" t="str">
        <v>Payroll Tax Expense</v>
      </c>
      <c r="E18" s="23">
        <f ca="1"/>
        <v>87602.62</v>
      </c>
      <c r="F18" s="23">
        <f ca="1"/>
        <v>86726.33</v>
      </c>
      <c r="G18" s="23">
        <f ca="1"/>
        <v>84607.45</v>
      </c>
      <c r="H18" s="23">
        <f ca="1"/>
        <v>86036.5</v>
      </c>
      <c r="I18" s="23">
        <f ca="1"/>
        <v>86703.44</v>
      </c>
      <c r="J18" s="23">
        <f ca="1"/>
        <v>88024.19</v>
      </c>
      <c r="K18" s="23">
        <f ca="1"/>
        <v>87576.44</v>
      </c>
      <c r="L18" s="23">
        <f ca="1"/>
        <v>87010.1</v>
      </c>
      <c r="M18" s="23">
        <f ca="1"/>
        <v>77100</v>
      </c>
      <c r="N18" s="23">
        <f ca="1"/>
        <v>77100</v>
      </c>
      <c r="O18" s="23">
        <f ca="1"/>
        <v>86100</v>
      </c>
      <c r="P18" s="23">
        <f ca="1"/>
        <v>83100</v>
      </c>
      <c r="Q18" s="23"/>
      <c r="R18" s="23">
        <f ca="1"/>
        <v>1017687.07</v>
      </c>
      <c r="S18" s="23">
        <f ca="1"/>
        <v>964200</v>
      </c>
      <c r="U18" s="23">
        <f ca="1"/>
        <v>86100</v>
      </c>
      <c r="V18" s="23">
        <f ca="1"/>
        <v>86100</v>
      </c>
      <c r="W18" s="23">
        <f ca="1"/>
        <v>83100</v>
      </c>
      <c r="X18" s="23">
        <f ca="1"/>
        <v>86100</v>
      </c>
      <c r="Y18" s="23">
        <f ca="1"/>
        <v>83100</v>
      </c>
      <c r="Z18" s="23">
        <f ca="1"/>
        <v>71100</v>
      </c>
      <c r="AA18" s="23">
        <f ca="1"/>
        <v>71100</v>
      </c>
      <c r="AB18" s="23">
        <f ca="1"/>
        <v>74100</v>
      </c>
      <c r="AC18" s="23">
        <f ca="1"/>
        <v>77100</v>
      </c>
      <c r="AD18" s="23">
        <f ca="1"/>
        <v>77100</v>
      </c>
      <c r="AE18" s="23">
        <f ca="1"/>
        <v>86100</v>
      </c>
      <c r="AF18" s="23">
        <f ca="1"/>
        <v>83100</v>
      </c>
      <c r="AG18" s="23">
        <f ca="1"/>
        <v>964200</v>
      </c>
      <c r="AH18" s="23"/>
      <c r="AJ18" t="str" cm="1">
        <f t="array" aca="1" ref="AJ18" ca="1">SUBSTITUTE(CELL("address",R5),"$","")</f>
        <v>R5</v>
      </c>
      <c r="AK18" t="str" cm="1">
        <f t="array" aca="1" ref="AK18" ca="1">_xlfn.FORMULATEXT(INDIRECT(AJ18))</f>
        <v>=BYROW(VSTACK(E5#,E6#,E7#),LAMBDA(x,SUM(x)))</v>
      </c>
      <c r="AL18" t="s">
        <v>91</v>
      </c>
    </row>
    <row r="19" spans="2:38" outlineLevel="1" x14ac:dyDescent="0.25">
      <c r="B19">
        <v>1</v>
      </c>
      <c r="C19">
        <v>4140</v>
      </c>
      <c r="D19" t="str">
        <v>Workers Comp Expense</v>
      </c>
      <c r="E19" s="23">
        <f ca="1"/>
        <v>33738.61</v>
      </c>
      <c r="F19" s="23">
        <f ca="1"/>
        <v>33577.839999999997</v>
      </c>
      <c r="G19" s="23">
        <f ca="1"/>
        <v>31917.550000000003</v>
      </c>
      <c r="H19" s="23">
        <f ca="1"/>
        <v>33275.979999999996</v>
      </c>
      <c r="I19" s="23">
        <f ca="1"/>
        <v>33886.1</v>
      </c>
      <c r="J19" s="23">
        <f ca="1"/>
        <v>33859.07</v>
      </c>
      <c r="K19" s="23">
        <f ca="1"/>
        <v>33959.89</v>
      </c>
      <c r="L19" s="23">
        <f ca="1"/>
        <v>33779.230000000003</v>
      </c>
      <c r="M19" s="23">
        <f ca="1"/>
        <v>30000</v>
      </c>
      <c r="N19" s="23">
        <f ca="1"/>
        <v>30000</v>
      </c>
      <c r="O19" s="23">
        <f ca="1"/>
        <v>33450</v>
      </c>
      <c r="P19" s="23">
        <f ca="1"/>
        <v>32300</v>
      </c>
      <c r="Q19" s="23"/>
      <c r="R19" s="23">
        <f ca="1"/>
        <v>393744.26999999996</v>
      </c>
      <c r="S19" s="23">
        <f ca="1"/>
        <v>374950</v>
      </c>
      <c r="U19" s="23">
        <f ca="1"/>
        <v>33450</v>
      </c>
      <c r="V19" s="23">
        <f ca="1"/>
        <v>33450</v>
      </c>
      <c r="W19" s="23">
        <f ca="1"/>
        <v>32300</v>
      </c>
      <c r="X19" s="23">
        <f ca="1"/>
        <v>33450</v>
      </c>
      <c r="Y19" s="23">
        <f ca="1"/>
        <v>32300</v>
      </c>
      <c r="Z19" s="23">
        <f ca="1"/>
        <v>27700</v>
      </c>
      <c r="AA19" s="23">
        <f ca="1"/>
        <v>27700</v>
      </c>
      <c r="AB19" s="23">
        <f ca="1"/>
        <v>28850</v>
      </c>
      <c r="AC19" s="23">
        <f ca="1"/>
        <v>30000</v>
      </c>
      <c r="AD19" s="23">
        <f ca="1"/>
        <v>30000</v>
      </c>
      <c r="AE19" s="23">
        <f ca="1"/>
        <v>33450</v>
      </c>
      <c r="AF19" s="23">
        <f ca="1"/>
        <v>32300</v>
      </c>
      <c r="AG19" s="23">
        <f ca="1"/>
        <v>374950</v>
      </c>
      <c r="AH19" s="23"/>
      <c r="AJ19" t="str" cm="1">
        <f t="array" aca="1" ref="AJ19" ca="1">SUBSTITUTE(CELL("address",S5),"$","")</f>
        <v>S5</v>
      </c>
      <c r="AK19" t="str" cm="1">
        <f t="array" aca="1" ref="AK19" ca="1">_xlfn.FORMULATEXT(INDIRECT(AJ19))</f>
        <v>=AG5#</v>
      </c>
      <c r="AL19" t="s">
        <v>92</v>
      </c>
    </row>
    <row r="20" spans="2:38" outlineLevel="1" x14ac:dyDescent="0.25">
      <c r="B20">
        <v>1</v>
      </c>
      <c r="C20">
        <v>4200</v>
      </c>
      <c r="D20" t="str">
        <v>Materials</v>
      </c>
      <c r="E20" s="23">
        <f ca="1"/>
        <v>997349.66</v>
      </c>
      <c r="F20" s="23">
        <f ca="1"/>
        <v>990604.71</v>
      </c>
      <c r="G20" s="23">
        <f ca="1"/>
        <v>973675.58999999985</v>
      </c>
      <c r="H20" s="23">
        <f ca="1"/>
        <v>1011426.9299999999</v>
      </c>
      <c r="I20" s="23">
        <f ca="1"/>
        <v>1006591.8899999999</v>
      </c>
      <c r="J20" s="23">
        <f ca="1"/>
        <v>1010679.3200000001</v>
      </c>
      <c r="K20" s="23">
        <f ca="1"/>
        <v>1022509.01</v>
      </c>
      <c r="L20" s="23">
        <f ca="1"/>
        <v>1022488.75</v>
      </c>
      <c r="M20" s="23">
        <f ca="1"/>
        <v>897000</v>
      </c>
      <c r="N20" s="23">
        <f ca="1"/>
        <v>897000</v>
      </c>
      <c r="O20" s="23">
        <f ca="1"/>
        <v>1002000</v>
      </c>
      <c r="P20" s="23">
        <f ca="1"/>
        <v>967000</v>
      </c>
      <c r="Q20" s="23"/>
      <c r="R20" s="23">
        <f ca="1"/>
        <v>11798325.859999999</v>
      </c>
      <c r="S20" s="23">
        <f ca="1"/>
        <v>11219000</v>
      </c>
      <c r="U20" s="23">
        <f ca="1"/>
        <v>1002000</v>
      </c>
      <c r="V20" s="23">
        <f ca="1"/>
        <v>1002000</v>
      </c>
      <c r="W20" s="23">
        <f ca="1"/>
        <v>967000</v>
      </c>
      <c r="X20" s="23">
        <f ca="1"/>
        <v>1002000</v>
      </c>
      <c r="Y20" s="23">
        <f ca="1"/>
        <v>967000</v>
      </c>
      <c r="Z20" s="23">
        <f ca="1"/>
        <v>827000</v>
      </c>
      <c r="AA20" s="23">
        <f ca="1"/>
        <v>827000</v>
      </c>
      <c r="AB20" s="23">
        <f ca="1"/>
        <v>862000</v>
      </c>
      <c r="AC20" s="23">
        <f ca="1"/>
        <v>897000</v>
      </c>
      <c r="AD20" s="23">
        <f ca="1"/>
        <v>897000</v>
      </c>
      <c r="AE20" s="23">
        <f ca="1"/>
        <v>1002000</v>
      </c>
      <c r="AF20" s="23">
        <f ca="1"/>
        <v>967000</v>
      </c>
      <c r="AG20" s="23">
        <f ca="1"/>
        <v>11219000</v>
      </c>
      <c r="AH20" s="23"/>
      <c r="AJ20" t="str" cm="1">
        <f t="array" aca="1" ref="AJ20" ca="1">SUBSTITUTE(CELL("address",U7),"$","")</f>
        <v>U7</v>
      </c>
      <c r="AK20" t="str" cm="1">
        <f t="array" aca="1" ref="AK20" ca="1">_xlfn.FORMULATEXT(INDIRECT(AJ20))</f>
        <v>=SUMIFS(OFFSET('Budget Data'!C2:C175,,E$1#),'Budget Data'!C2:C175,INDEX(B7#,,2))</v>
      </c>
      <c r="AL20" t="s">
        <v>93</v>
      </c>
    </row>
    <row r="21" spans="2:38" outlineLevel="1" x14ac:dyDescent="0.25">
      <c r="B21">
        <v>1</v>
      </c>
      <c r="C21">
        <v>4300</v>
      </c>
      <c r="D21" t="str">
        <v>Freight</v>
      </c>
      <c r="E21" s="23">
        <f ca="1"/>
        <v>120883.84999999999</v>
      </c>
      <c r="F21" s="23">
        <f ca="1"/>
        <v>118419.84</v>
      </c>
      <c r="G21" s="23">
        <f ca="1"/>
        <v>115209.11</v>
      </c>
      <c r="H21" s="23">
        <f ca="1"/>
        <v>119660.95</v>
      </c>
      <c r="I21" s="23">
        <f ca="1"/>
        <v>121562.01</v>
      </c>
      <c r="J21" s="23">
        <f ca="1"/>
        <v>122784.63</v>
      </c>
      <c r="K21" s="23">
        <f ca="1"/>
        <v>122453.38</v>
      </c>
      <c r="L21" s="23">
        <f ca="1"/>
        <v>122533.17</v>
      </c>
      <c r="M21" s="23">
        <f ca="1"/>
        <v>107300</v>
      </c>
      <c r="N21" s="23">
        <f ca="1"/>
        <v>107300</v>
      </c>
      <c r="O21" s="23">
        <f ca="1"/>
        <v>119600</v>
      </c>
      <c r="P21" s="23">
        <f ca="1"/>
        <v>115500</v>
      </c>
      <c r="Q21" s="23"/>
      <c r="R21" s="23">
        <f ca="1"/>
        <v>1413206.94</v>
      </c>
      <c r="S21" s="23">
        <f ca="1"/>
        <v>1340900</v>
      </c>
      <c r="U21" s="23">
        <f ca="1"/>
        <v>119600</v>
      </c>
      <c r="V21" s="23">
        <f ca="1"/>
        <v>119600</v>
      </c>
      <c r="W21" s="23">
        <f ca="1"/>
        <v>115500</v>
      </c>
      <c r="X21" s="23">
        <f ca="1"/>
        <v>119600</v>
      </c>
      <c r="Y21" s="23">
        <f ca="1"/>
        <v>115500</v>
      </c>
      <c r="Z21" s="23">
        <f ca="1"/>
        <v>99100</v>
      </c>
      <c r="AA21" s="23">
        <f ca="1"/>
        <v>99100</v>
      </c>
      <c r="AB21" s="23">
        <f ca="1"/>
        <v>103200</v>
      </c>
      <c r="AC21" s="23">
        <f ca="1"/>
        <v>107300</v>
      </c>
      <c r="AD21" s="23">
        <f ca="1"/>
        <v>107300</v>
      </c>
      <c r="AE21" s="23">
        <f ca="1"/>
        <v>119600</v>
      </c>
      <c r="AF21" s="23">
        <f ca="1"/>
        <v>115500</v>
      </c>
      <c r="AG21" s="23">
        <f ca="1"/>
        <v>1340900</v>
      </c>
      <c r="AH21" s="23"/>
      <c r="AJ21" t="str" cm="1">
        <f t="array" aca="1" ref="AJ21" ca="1">SUBSTITUTE(CELL("address",R15),"$","")</f>
        <v>R15</v>
      </c>
      <c r="AK21" t="str" cm="1">
        <f t="array" aca="1" ref="AK21" ca="1">_xlfn.FORMULATEXT(INDIRECT(AJ21))</f>
        <v>=BYROW(VSTACK(E15#,E16#),LAMBDA(x,SUM(x)))</v>
      </c>
      <c r="AL21" t="s">
        <v>94</v>
      </c>
    </row>
    <row r="22" spans="2:38" outlineLevel="1" x14ac:dyDescent="0.25">
      <c r="B22">
        <v>1</v>
      </c>
      <c r="C22">
        <v>4400</v>
      </c>
      <c r="D22" t="str">
        <v>Engineering</v>
      </c>
      <c r="E22" s="23">
        <f ca="1"/>
        <v>75628.740000000005</v>
      </c>
      <c r="F22" s="23">
        <f ca="1"/>
        <v>76290.710000000006</v>
      </c>
      <c r="G22" s="23">
        <f ca="1"/>
        <v>74056.88</v>
      </c>
      <c r="H22" s="23">
        <f ca="1"/>
        <v>75943.69</v>
      </c>
      <c r="I22" s="23">
        <f ca="1"/>
        <v>76638.25</v>
      </c>
      <c r="J22" s="23">
        <f ca="1"/>
        <v>77310.209999999992</v>
      </c>
      <c r="K22" s="23">
        <f ca="1"/>
        <v>77924.639999999999</v>
      </c>
      <c r="L22" s="23">
        <f ca="1"/>
        <v>77872.430000000008</v>
      </c>
      <c r="M22" s="23">
        <f ca="1"/>
        <v>68700</v>
      </c>
      <c r="N22" s="23">
        <f ca="1"/>
        <v>68700</v>
      </c>
      <c r="O22" s="23">
        <f ca="1"/>
        <v>76650</v>
      </c>
      <c r="P22" s="23">
        <f ca="1"/>
        <v>74000</v>
      </c>
      <c r="Q22" s="23"/>
      <c r="R22" s="23">
        <f ca="1"/>
        <v>899715.55</v>
      </c>
      <c r="S22" s="23">
        <f ca="1"/>
        <v>858850</v>
      </c>
      <c r="U22" s="23">
        <f ca="1"/>
        <v>76650</v>
      </c>
      <c r="V22" s="23">
        <f ca="1"/>
        <v>76650</v>
      </c>
      <c r="W22" s="23">
        <f ca="1"/>
        <v>74000</v>
      </c>
      <c r="X22" s="23">
        <f ca="1"/>
        <v>76650</v>
      </c>
      <c r="Y22" s="23">
        <f ca="1"/>
        <v>74000</v>
      </c>
      <c r="Z22" s="23">
        <f ca="1"/>
        <v>63400</v>
      </c>
      <c r="AA22" s="23">
        <f ca="1"/>
        <v>63400</v>
      </c>
      <c r="AB22" s="23">
        <f ca="1"/>
        <v>66050</v>
      </c>
      <c r="AC22" s="23">
        <f ca="1"/>
        <v>68700</v>
      </c>
      <c r="AD22" s="23">
        <f ca="1"/>
        <v>68700</v>
      </c>
      <c r="AE22" s="23">
        <f ca="1"/>
        <v>76650</v>
      </c>
      <c r="AF22" s="23">
        <f ca="1"/>
        <v>74000</v>
      </c>
      <c r="AG22" s="23">
        <f ca="1"/>
        <v>858850</v>
      </c>
      <c r="AH22" s="23"/>
    </row>
    <row r="23" spans="2:38" outlineLevel="1" x14ac:dyDescent="0.25">
      <c r="B23">
        <v>1</v>
      </c>
      <c r="C23">
        <v>4500</v>
      </c>
      <c r="D23" t="str">
        <v>Depreciation Exp - Direct</v>
      </c>
      <c r="E23" s="23">
        <f ca="1"/>
        <v>144865.26</v>
      </c>
      <c r="F23" s="23">
        <f ca="1"/>
        <v>145886.85</v>
      </c>
      <c r="G23" s="23">
        <f ca="1"/>
        <v>140394.20000000001</v>
      </c>
      <c r="H23" s="23">
        <f ca="1"/>
        <v>148840.32000000001</v>
      </c>
      <c r="I23" s="23">
        <f ca="1"/>
        <v>148325.38</v>
      </c>
      <c r="J23" s="23">
        <f ca="1"/>
        <v>149118.07</v>
      </c>
      <c r="K23" s="23">
        <f ca="1"/>
        <v>149089.06</v>
      </c>
      <c r="L23" s="23">
        <f ca="1"/>
        <v>149892.11000000002</v>
      </c>
      <c r="M23" s="23">
        <f ca="1"/>
        <v>130650</v>
      </c>
      <c r="N23" s="23">
        <f ca="1"/>
        <v>130650</v>
      </c>
      <c r="O23" s="23">
        <f ca="1"/>
        <v>145800</v>
      </c>
      <c r="P23" s="23">
        <f ca="1"/>
        <v>140750</v>
      </c>
      <c r="Q23" s="23"/>
      <c r="R23" s="23">
        <f ca="1"/>
        <v>1724261.2500000002</v>
      </c>
      <c r="S23" s="23">
        <f ca="1"/>
        <v>1633450</v>
      </c>
      <c r="U23" s="23">
        <f ca="1"/>
        <v>145800</v>
      </c>
      <c r="V23" s="23">
        <f ca="1"/>
        <v>145800</v>
      </c>
      <c r="W23" s="23">
        <f ca="1"/>
        <v>140750</v>
      </c>
      <c r="X23" s="23">
        <f ca="1"/>
        <v>145800</v>
      </c>
      <c r="Y23" s="23">
        <f ca="1"/>
        <v>140750</v>
      </c>
      <c r="Z23" s="23">
        <f ca="1"/>
        <v>120550</v>
      </c>
      <c r="AA23" s="23">
        <f ca="1"/>
        <v>120550</v>
      </c>
      <c r="AB23" s="23">
        <f ca="1"/>
        <v>125600</v>
      </c>
      <c r="AC23" s="23">
        <f ca="1"/>
        <v>130650</v>
      </c>
      <c r="AD23" s="23">
        <f ca="1"/>
        <v>130650</v>
      </c>
      <c r="AE23" s="23">
        <f ca="1"/>
        <v>145800</v>
      </c>
      <c r="AF23" s="23">
        <f ca="1"/>
        <v>140750</v>
      </c>
      <c r="AG23" s="23">
        <f ca="1"/>
        <v>1633450</v>
      </c>
      <c r="AH23" s="23"/>
    </row>
    <row r="24" spans="2:38" outlineLevel="1" x14ac:dyDescent="0.25">
      <c r="B24">
        <v>1</v>
      </c>
      <c r="C24">
        <v>4600</v>
      </c>
      <c r="D24" t="str">
        <v>Outside Services</v>
      </c>
      <c r="E24" s="23">
        <f ca="1"/>
        <v>0</v>
      </c>
      <c r="F24" s="23">
        <f ca="1"/>
        <v>0</v>
      </c>
      <c r="G24" s="23">
        <f ca="1"/>
        <v>0</v>
      </c>
      <c r="H24" s="23">
        <f ca="1"/>
        <v>0</v>
      </c>
      <c r="I24" s="23">
        <f ca="1"/>
        <v>0</v>
      </c>
      <c r="J24" s="23">
        <f ca="1"/>
        <v>0</v>
      </c>
      <c r="K24" s="23">
        <f ca="1"/>
        <v>0</v>
      </c>
      <c r="L24" s="23">
        <f ca="1"/>
        <v>0</v>
      </c>
      <c r="M24" s="23">
        <f ca="1"/>
        <v>0</v>
      </c>
      <c r="N24" s="23">
        <f ca="1"/>
        <v>0</v>
      </c>
      <c r="O24" s="23">
        <f ca="1"/>
        <v>0</v>
      </c>
      <c r="P24" s="23">
        <f ca="1"/>
        <v>0</v>
      </c>
      <c r="Q24" s="23"/>
      <c r="R24" s="23">
        <f ca="1"/>
        <v>0</v>
      </c>
      <c r="S24" s="23">
        <f ca="1"/>
        <v>0</v>
      </c>
      <c r="U24" s="23">
        <f ca="1"/>
        <v>0</v>
      </c>
      <c r="V24" s="23">
        <f ca="1"/>
        <v>0</v>
      </c>
      <c r="W24" s="23">
        <f ca="1"/>
        <v>0</v>
      </c>
      <c r="X24" s="23">
        <f ca="1"/>
        <v>0</v>
      </c>
      <c r="Y24" s="23">
        <f ca="1"/>
        <v>0</v>
      </c>
      <c r="Z24" s="23">
        <f ca="1"/>
        <v>0</v>
      </c>
      <c r="AA24" s="23">
        <f ca="1"/>
        <v>0</v>
      </c>
      <c r="AB24" s="23">
        <f ca="1"/>
        <v>0</v>
      </c>
      <c r="AC24" s="23">
        <f ca="1"/>
        <v>0</v>
      </c>
      <c r="AD24" s="23">
        <f ca="1"/>
        <v>0</v>
      </c>
      <c r="AE24" s="23">
        <f ca="1"/>
        <v>0</v>
      </c>
      <c r="AF24" s="23">
        <f ca="1"/>
        <v>0</v>
      </c>
      <c r="AG24" s="23">
        <f ca="1"/>
        <v>0</v>
      </c>
      <c r="AH24" s="23"/>
    </row>
    <row r="25" spans="2:38" outlineLevel="1" x14ac:dyDescent="0.25">
      <c r="B25">
        <v>1</v>
      </c>
      <c r="C25">
        <v>4700</v>
      </c>
      <c r="D25" t="str">
        <v>Rental Expense</v>
      </c>
      <c r="E25" s="23">
        <f ca="1"/>
        <v>428740.97</v>
      </c>
      <c r="F25" s="23">
        <f ca="1"/>
        <v>420510.76</v>
      </c>
      <c r="G25" s="23">
        <f ca="1"/>
        <v>400621.45999999996</v>
      </c>
      <c r="H25" s="23">
        <f ca="1"/>
        <v>427784.95999999996</v>
      </c>
      <c r="I25" s="23">
        <f ca="1"/>
        <v>425929.16000000003</v>
      </c>
      <c r="J25" s="23">
        <f ca="1"/>
        <v>424982.49</v>
      </c>
      <c r="K25" s="23">
        <f ca="1"/>
        <v>421880.4</v>
      </c>
      <c r="L25" s="23">
        <f ca="1"/>
        <v>418161.23</v>
      </c>
      <c r="M25" s="23">
        <f ca="1"/>
        <v>377000</v>
      </c>
      <c r="N25" s="23">
        <f ca="1"/>
        <v>377000</v>
      </c>
      <c r="O25" s="23">
        <f ca="1"/>
        <v>420500</v>
      </c>
      <c r="P25" s="23">
        <f ca="1"/>
        <v>406000</v>
      </c>
      <c r="Q25" s="23"/>
      <c r="R25" s="23">
        <f ca="1"/>
        <v>4949111.43</v>
      </c>
      <c r="S25" s="23">
        <f ca="1"/>
        <v>4712500</v>
      </c>
      <c r="U25" s="23">
        <f ca="1"/>
        <v>420500</v>
      </c>
      <c r="V25" s="23">
        <f ca="1"/>
        <v>420500</v>
      </c>
      <c r="W25" s="23">
        <f ca="1"/>
        <v>406000</v>
      </c>
      <c r="X25" s="23">
        <f ca="1"/>
        <v>420500</v>
      </c>
      <c r="Y25" s="23">
        <f ca="1"/>
        <v>406000</v>
      </c>
      <c r="Z25" s="23">
        <f ca="1"/>
        <v>348000</v>
      </c>
      <c r="AA25" s="23">
        <f ca="1"/>
        <v>348000</v>
      </c>
      <c r="AB25" s="23">
        <f ca="1"/>
        <v>362500</v>
      </c>
      <c r="AC25" s="23">
        <f ca="1"/>
        <v>377000</v>
      </c>
      <c r="AD25" s="23">
        <f ca="1"/>
        <v>377000</v>
      </c>
      <c r="AE25" s="23">
        <f ca="1"/>
        <v>420500</v>
      </c>
      <c r="AF25" s="23">
        <f ca="1"/>
        <v>406000</v>
      </c>
      <c r="AG25" s="23">
        <f ca="1"/>
        <v>4712500</v>
      </c>
      <c r="AH25" s="23"/>
    </row>
    <row r="26" spans="2:38" outlineLevel="1" x14ac:dyDescent="0.25">
      <c r="B26">
        <v>1</v>
      </c>
      <c r="C26">
        <v>4800</v>
      </c>
      <c r="D26" t="str">
        <v>Repair and Maintenance</v>
      </c>
      <c r="E26" s="23">
        <f ca="1"/>
        <v>544411.14999999991</v>
      </c>
      <c r="F26" s="23">
        <f ca="1"/>
        <v>549496.34000000008</v>
      </c>
      <c r="G26" s="23">
        <f ca="1"/>
        <v>528284.31000000006</v>
      </c>
      <c r="H26" s="23">
        <f ca="1"/>
        <v>547455.73</v>
      </c>
      <c r="I26" s="23">
        <f ca="1"/>
        <v>544698.78</v>
      </c>
      <c r="J26" s="23">
        <f ca="1"/>
        <v>544100.61</v>
      </c>
      <c r="K26" s="23">
        <f ca="1"/>
        <v>548058.25</v>
      </c>
      <c r="L26" s="23">
        <f ca="1"/>
        <v>541471.11</v>
      </c>
      <c r="M26" s="23">
        <f ca="1"/>
        <v>491000</v>
      </c>
      <c r="N26" s="23">
        <f ca="1"/>
        <v>491000</v>
      </c>
      <c r="O26" s="23">
        <f ca="1"/>
        <v>548750</v>
      </c>
      <c r="P26" s="23">
        <f ca="1"/>
        <v>529500</v>
      </c>
      <c r="Q26" s="23"/>
      <c r="R26" s="23">
        <f ca="1"/>
        <v>6408226.2800000003</v>
      </c>
      <c r="S26" s="23">
        <f ca="1"/>
        <v>6142250</v>
      </c>
      <c r="U26" s="23">
        <f ca="1"/>
        <v>548750</v>
      </c>
      <c r="V26" s="23">
        <f ca="1"/>
        <v>548750</v>
      </c>
      <c r="W26" s="23">
        <f ca="1"/>
        <v>529500</v>
      </c>
      <c r="X26" s="23">
        <f ca="1"/>
        <v>548750</v>
      </c>
      <c r="Y26" s="23">
        <f ca="1"/>
        <v>529500</v>
      </c>
      <c r="Z26" s="23">
        <f ca="1"/>
        <v>452500</v>
      </c>
      <c r="AA26" s="23">
        <f ca="1"/>
        <v>452500</v>
      </c>
      <c r="AB26" s="23">
        <f ca="1"/>
        <v>471750</v>
      </c>
      <c r="AC26" s="23">
        <f ca="1"/>
        <v>491000</v>
      </c>
      <c r="AD26" s="23">
        <f ca="1"/>
        <v>491000</v>
      </c>
      <c r="AE26" s="23">
        <f ca="1"/>
        <v>548750</v>
      </c>
      <c r="AF26" s="23">
        <f ca="1"/>
        <v>529500</v>
      </c>
      <c r="AG26" s="23">
        <f ca="1"/>
        <v>6142250</v>
      </c>
      <c r="AH26" s="23"/>
    </row>
    <row r="27" spans="2:38" outlineLevel="1" x14ac:dyDescent="0.25">
      <c r="B27">
        <v>1</v>
      </c>
      <c r="C27">
        <v>4900</v>
      </c>
      <c r="D27" t="str">
        <v>Small Tools</v>
      </c>
      <c r="E27" s="23">
        <f ca="1"/>
        <v>106944.04</v>
      </c>
      <c r="F27" s="23">
        <f ca="1"/>
        <v>108313.2</v>
      </c>
      <c r="G27" s="23">
        <f ca="1"/>
        <v>105443.76999999999</v>
      </c>
      <c r="H27" s="23">
        <f ca="1"/>
        <v>107341.94</v>
      </c>
      <c r="I27" s="23">
        <f ca="1"/>
        <v>106880.44</v>
      </c>
      <c r="J27" s="23">
        <f ca="1"/>
        <v>107263.24</v>
      </c>
      <c r="K27" s="23">
        <f ca="1"/>
        <v>106429.43000000001</v>
      </c>
      <c r="L27" s="23">
        <f ca="1"/>
        <v>106800.20999999999</v>
      </c>
      <c r="M27" s="23">
        <f ca="1"/>
        <v>96350</v>
      </c>
      <c r="N27" s="23">
        <f ca="1"/>
        <v>96350</v>
      </c>
      <c r="O27" s="23">
        <f ca="1"/>
        <v>107450</v>
      </c>
      <c r="P27" s="23">
        <f ca="1"/>
        <v>103750</v>
      </c>
      <c r="Q27" s="23"/>
      <c r="R27" s="23">
        <f ca="1"/>
        <v>1259316.27</v>
      </c>
      <c r="S27" s="23">
        <f ca="1"/>
        <v>1204300</v>
      </c>
      <c r="U27" s="23">
        <f ca="1"/>
        <v>107450</v>
      </c>
      <c r="V27" s="23">
        <f ca="1"/>
        <v>107450</v>
      </c>
      <c r="W27" s="23">
        <f ca="1"/>
        <v>103750</v>
      </c>
      <c r="X27" s="23">
        <f ca="1"/>
        <v>107450</v>
      </c>
      <c r="Y27" s="23">
        <f ca="1"/>
        <v>103750</v>
      </c>
      <c r="Z27" s="23">
        <f ca="1"/>
        <v>88950</v>
      </c>
      <c r="AA27" s="23">
        <f ca="1"/>
        <v>88950</v>
      </c>
      <c r="AB27" s="23">
        <f ca="1"/>
        <v>92650</v>
      </c>
      <c r="AC27" s="23">
        <f ca="1"/>
        <v>96350</v>
      </c>
      <c r="AD27" s="23">
        <f ca="1"/>
        <v>96350</v>
      </c>
      <c r="AE27" s="23">
        <f ca="1"/>
        <v>107450</v>
      </c>
      <c r="AF27" s="23">
        <f ca="1"/>
        <v>103750</v>
      </c>
      <c r="AG27" s="23">
        <f ca="1"/>
        <v>1204300</v>
      </c>
      <c r="AH27" s="23"/>
    </row>
    <row r="28" spans="2:38" outlineLevel="1" x14ac:dyDescent="0.25">
      <c r="B28">
        <v>1</v>
      </c>
      <c r="C28">
        <v>4950</v>
      </c>
      <c r="D28" t="str">
        <v>Other Direct Costs</v>
      </c>
      <c r="E28" s="23">
        <f ca="1"/>
        <v>126421.84</v>
      </c>
      <c r="F28" s="23">
        <f ca="1"/>
        <v>127138.19</v>
      </c>
      <c r="G28" s="23">
        <f ca="1"/>
        <v>123102.77000000002</v>
      </c>
      <c r="H28" s="23">
        <f ca="1"/>
        <v>126619.28</v>
      </c>
      <c r="I28" s="23">
        <f ca="1"/>
        <v>126062.86</v>
      </c>
      <c r="J28" s="23">
        <f ca="1"/>
        <v>125216.25</v>
      </c>
      <c r="K28" s="23">
        <f ca="1"/>
        <v>126290.17000000001</v>
      </c>
      <c r="L28" s="23">
        <f ca="1"/>
        <v>127309.06</v>
      </c>
      <c r="M28" s="23">
        <f ca="1"/>
        <v>112700</v>
      </c>
      <c r="N28" s="23">
        <f ca="1"/>
        <v>112700</v>
      </c>
      <c r="O28" s="23">
        <f ca="1"/>
        <v>126200</v>
      </c>
      <c r="P28" s="23">
        <f ca="1"/>
        <v>121700</v>
      </c>
      <c r="Q28" s="23"/>
      <c r="R28" s="23">
        <f ca="1"/>
        <v>1481460.4200000002</v>
      </c>
      <c r="S28" s="23">
        <f ca="1"/>
        <v>1410900</v>
      </c>
      <c r="U28" s="23">
        <f ca="1"/>
        <v>126200</v>
      </c>
      <c r="V28" s="23">
        <f ca="1"/>
        <v>126200</v>
      </c>
      <c r="W28" s="23">
        <f ca="1"/>
        <v>121700</v>
      </c>
      <c r="X28" s="23">
        <f ca="1"/>
        <v>126200</v>
      </c>
      <c r="Y28" s="23">
        <f ca="1"/>
        <v>121700</v>
      </c>
      <c r="Z28" s="23">
        <f ca="1"/>
        <v>103700</v>
      </c>
      <c r="AA28" s="23">
        <f ca="1"/>
        <v>103700</v>
      </c>
      <c r="AB28" s="23">
        <f ca="1"/>
        <v>108200</v>
      </c>
      <c r="AC28" s="23">
        <f ca="1"/>
        <v>112700</v>
      </c>
      <c r="AD28" s="23">
        <f ca="1"/>
        <v>112700</v>
      </c>
      <c r="AE28" s="23">
        <f ca="1"/>
        <v>126200</v>
      </c>
      <c r="AF28" s="23">
        <f ca="1"/>
        <v>121700</v>
      </c>
      <c r="AG28" s="23">
        <f ca="1"/>
        <v>1410900</v>
      </c>
      <c r="AH28" s="23"/>
    </row>
    <row r="29" spans="2:38" outlineLevel="1" x14ac:dyDescent="0.25">
      <c r="B29">
        <v>1</v>
      </c>
      <c r="C29">
        <v>4999</v>
      </c>
      <c r="D29" t="str">
        <v>WIP Movement</v>
      </c>
      <c r="E29" s="23">
        <f ca="1"/>
        <v>-159173.42000000001</v>
      </c>
      <c r="F29" s="23">
        <f ca="1"/>
        <v>132022.14000000001</v>
      </c>
      <c r="G29" s="23">
        <f ca="1"/>
        <v>-25265.02</v>
      </c>
      <c r="H29" s="23">
        <f ca="1"/>
        <v>-34111.879999999997</v>
      </c>
      <c r="I29" s="23">
        <f ca="1"/>
        <v>-46675.68</v>
      </c>
      <c r="J29" s="23">
        <f ca="1"/>
        <v>-51238.35</v>
      </c>
      <c r="K29" s="23">
        <f ca="1"/>
        <v>51273.81</v>
      </c>
      <c r="L29" s="23">
        <f ca="1"/>
        <v>-134319.28999999998</v>
      </c>
      <c r="M29" s="23">
        <f ca="1"/>
        <v>-20600</v>
      </c>
      <c r="N29" s="23">
        <f ca="1"/>
        <v>-383300</v>
      </c>
      <c r="O29" s="23">
        <f ca="1"/>
        <v>-479600</v>
      </c>
      <c r="P29" s="23">
        <f ca="1"/>
        <v>-694500</v>
      </c>
      <c r="Q29" s="23"/>
      <c r="R29" s="23">
        <f ca="1"/>
        <v>-1845487.69</v>
      </c>
      <c r="S29" s="23">
        <f ca="1"/>
        <v>0</v>
      </c>
      <c r="U29" s="23">
        <f ca="1"/>
        <v>-479600</v>
      </c>
      <c r="V29" s="23">
        <f ca="1"/>
        <v>-392800</v>
      </c>
      <c r="W29" s="23">
        <f ca="1"/>
        <v>-66200</v>
      </c>
      <c r="X29" s="23">
        <f ca="1"/>
        <v>-132400</v>
      </c>
      <c r="Y29" s="23">
        <f ca="1"/>
        <v>199400</v>
      </c>
      <c r="Z29" s="23">
        <f ca="1"/>
        <v>985000</v>
      </c>
      <c r="AA29" s="23">
        <f ca="1"/>
        <v>985000</v>
      </c>
      <c r="AB29" s="23">
        <f ca="1"/>
        <v>479600</v>
      </c>
      <c r="AC29" s="23">
        <f ca="1"/>
        <v>-20600</v>
      </c>
      <c r="AD29" s="23">
        <f ca="1"/>
        <v>-383300</v>
      </c>
      <c r="AE29" s="23">
        <f ca="1"/>
        <v>-479600</v>
      </c>
      <c r="AF29" s="23">
        <f ca="1"/>
        <v>-694500</v>
      </c>
      <c r="AG29" s="23">
        <f ca="1"/>
        <v>0</v>
      </c>
      <c r="AH29" s="23"/>
    </row>
    <row r="30" spans="2:38" outlineLevel="1" x14ac:dyDescent="0.25"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2:38" outlineLevel="1" x14ac:dyDescent="0.25"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2:38" x14ac:dyDescent="0.25"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x14ac:dyDescent="0.25">
      <c r="A33" s="17" t="s">
        <v>13</v>
      </c>
      <c r="D33" s="40" t="str">
        <f>"Total "&amp;A33</f>
        <v>Total Indirect Costs</v>
      </c>
      <c r="E33" s="38" cm="1">
        <f t="array" aca="1" ref="E33:P33" ca="1">_xlfn.BYCOL(_xlfn.ANCHORARRAY(E34),_xlfn.LAMBDA(_xlpm.x,SUM(_xlpm.x)))</f>
        <v>391404.63</v>
      </c>
      <c r="F33" s="39">
        <f ca="1"/>
        <v>390544.41</v>
      </c>
      <c r="G33" s="39">
        <f ca="1"/>
        <v>389484.49999999994</v>
      </c>
      <c r="H33" s="39">
        <f ca="1"/>
        <v>392786.86999999994</v>
      </c>
      <c r="I33" s="39">
        <f ca="1"/>
        <v>392659.62999999995</v>
      </c>
      <c r="J33" s="39">
        <f ca="1"/>
        <v>391805.58</v>
      </c>
      <c r="K33" s="39">
        <f ca="1"/>
        <v>392188.29</v>
      </c>
      <c r="L33" s="39">
        <f ca="1"/>
        <v>391828.27999999991</v>
      </c>
      <c r="M33" s="39">
        <f ca="1"/>
        <v>391630</v>
      </c>
      <c r="N33" s="39">
        <f ca="1"/>
        <v>391630</v>
      </c>
      <c r="O33" s="39">
        <f ca="1"/>
        <v>391630</v>
      </c>
      <c r="P33" s="39">
        <f ca="1"/>
        <v>391630</v>
      </c>
      <c r="Q33" s="39"/>
      <c r="R33" s="38" cm="1">
        <f t="array" aca="1" ref="R33:R53" ca="1">_xlfn.BYROW(_xlfn.VSTACK(_xlfn.ANCHORARRAY(E33),_xlfn.ANCHORARRAY(E34)),_xlfn.LAMBDA(_xlpm.x,SUM(_xlpm.x)))</f>
        <v>4699222.1899999995</v>
      </c>
      <c r="S33" s="38" cm="1">
        <f t="array" aca="1" ref="S33:S53" ca="1">_xlfn.ANCHORARRAY(AG33)</f>
        <v>4699560</v>
      </c>
      <c r="U33" s="38" cm="1">
        <f t="array" aca="1" ref="U33:AF33" ca="1">_xlfn.BYCOL(_xlfn.ANCHORARRAY(U34),_xlfn.LAMBDA(_xlpm.x,SUM(_xlpm.x)))</f>
        <v>391630</v>
      </c>
      <c r="V33" s="23">
        <f ca="1"/>
        <v>391630</v>
      </c>
      <c r="W33" s="23">
        <f ca="1"/>
        <v>391630</v>
      </c>
      <c r="X33" s="23">
        <f ca="1"/>
        <v>391630</v>
      </c>
      <c r="Y33" s="23">
        <f ca="1"/>
        <v>391630</v>
      </c>
      <c r="Z33" s="23">
        <f ca="1"/>
        <v>391630</v>
      </c>
      <c r="AA33" s="23">
        <f ca="1"/>
        <v>391630</v>
      </c>
      <c r="AB33" s="23">
        <f ca="1"/>
        <v>391630</v>
      </c>
      <c r="AC33" s="23">
        <f ca="1"/>
        <v>391630</v>
      </c>
      <c r="AD33" s="23">
        <f ca="1"/>
        <v>391630</v>
      </c>
      <c r="AE33" s="23">
        <f ca="1"/>
        <v>391630</v>
      </c>
      <c r="AF33" s="23">
        <f ca="1"/>
        <v>391630</v>
      </c>
      <c r="AG33" s="38" cm="1">
        <f t="array" aca="1" ref="AG33:AG53" ca="1">_xlfn.BYROW(_xlfn.VSTACK(_xlfn.ANCHORARRAY(U33),_xlfn.ANCHORARRAY(U34)),_xlfn.LAMBDA(_xlpm.x,SUM(_xlpm.x)))</f>
        <v>4699560</v>
      </c>
      <c r="AH33" s="23"/>
    </row>
    <row r="34" spans="1:34" outlineLevel="1" x14ac:dyDescent="0.25">
      <c r="B34" s="31" cm="1">
        <f t="array" ref="B34:D53">_xlfn.CHOOSECOLS(_xlfn._xlws.SORT(_xlfn._xlws.FILTER(tblAccounts[],tblAccounts[Category]=A33)),4,1,2)</f>
        <v>1</v>
      </c>
      <c r="C34">
        <v>5100</v>
      </c>
      <c r="D34" t="str">
        <v>Salaries &amp; Wages - Overheads</v>
      </c>
      <c r="E34" s="33" cm="1">
        <f t="array" aca="1" ref="E34:P53" ca="1">IF(_xlfn.ANCHORARRAY(E$2)=1,SUMIFS(tblGLData[Amount],tblGLData[Date],_xlfn.ANCHORARRAY(E$4),tblGLData[Account],INDEX(_xlfn.ANCHORARRAY(B34),,2))*INDEX(_xlfn.ANCHORARRAY(B34),,1),_xlfn.ANCHORARRAY(U34))</f>
        <v>99421.290000000008</v>
      </c>
      <c r="F34" s="23">
        <f ca="1"/>
        <v>99634.080000000016</v>
      </c>
      <c r="G34" s="23">
        <f ca="1"/>
        <v>97794.15</v>
      </c>
      <c r="H34" s="23">
        <f ca="1"/>
        <v>99995.08</v>
      </c>
      <c r="I34" s="23">
        <f ca="1"/>
        <v>99748.08</v>
      </c>
      <c r="J34" s="23">
        <f ca="1"/>
        <v>99743.290000000008</v>
      </c>
      <c r="K34" s="23">
        <f ca="1"/>
        <v>99676.010000000009</v>
      </c>
      <c r="L34" s="23">
        <f ca="1"/>
        <v>100039.2</v>
      </c>
      <c r="M34" s="23">
        <f ca="1"/>
        <v>98920</v>
      </c>
      <c r="N34" s="23">
        <f ca="1"/>
        <v>98920</v>
      </c>
      <c r="O34" s="23">
        <f ca="1"/>
        <v>98920</v>
      </c>
      <c r="P34" s="23">
        <f ca="1"/>
        <v>98920</v>
      </c>
      <c r="Q34" s="23"/>
      <c r="R34" s="23">
        <f ca="1"/>
        <v>1191731.1800000002</v>
      </c>
      <c r="S34" s="23">
        <f ca="1"/>
        <v>1187040</v>
      </c>
      <c r="U34" s="33" cm="1">
        <f t="array" aca="1" ref="U34:AF53" ca="1">SUMIFS(OFFSET('Budget Data'!C29:C202,,_xlfn.ANCHORARRAY(E$1)),'Budget Data'!C29:C202,INDEX(_xlfn.ANCHORARRAY(B34),,2))</f>
        <v>98920</v>
      </c>
      <c r="V34" s="23">
        <f ca="1"/>
        <v>98920</v>
      </c>
      <c r="W34" s="23">
        <f ca="1"/>
        <v>98920</v>
      </c>
      <c r="X34" s="23">
        <f ca="1"/>
        <v>98920</v>
      </c>
      <c r="Y34" s="23">
        <f ca="1"/>
        <v>98920</v>
      </c>
      <c r="Z34" s="23">
        <f ca="1"/>
        <v>98920</v>
      </c>
      <c r="AA34" s="23">
        <f ca="1"/>
        <v>98920</v>
      </c>
      <c r="AB34" s="23">
        <f ca="1"/>
        <v>98920</v>
      </c>
      <c r="AC34" s="23">
        <f ca="1"/>
        <v>98920</v>
      </c>
      <c r="AD34" s="23">
        <f ca="1"/>
        <v>98920</v>
      </c>
      <c r="AE34" s="23">
        <f ca="1"/>
        <v>98920</v>
      </c>
      <c r="AF34" s="23">
        <f ca="1"/>
        <v>98920</v>
      </c>
      <c r="AG34" s="23">
        <f ca="1"/>
        <v>1187040</v>
      </c>
      <c r="AH34" s="23"/>
    </row>
    <row r="35" spans="1:34" outlineLevel="1" x14ac:dyDescent="0.25">
      <c r="B35">
        <v>1</v>
      </c>
      <c r="C35">
        <v>5130</v>
      </c>
      <c r="D35" t="str">
        <v>Payroll Tax Exp - Overheads</v>
      </c>
      <c r="E35" s="23">
        <f ca="1"/>
        <v>5902.93</v>
      </c>
      <c r="F35" s="23">
        <f ca="1"/>
        <v>5877.89</v>
      </c>
      <c r="G35" s="23">
        <f ca="1"/>
        <v>5956.8799999999992</v>
      </c>
      <c r="H35" s="23">
        <f ca="1"/>
        <v>5927.8700000000008</v>
      </c>
      <c r="I35" s="23">
        <f ca="1"/>
        <v>5920.38</v>
      </c>
      <c r="J35" s="23">
        <f ca="1"/>
        <v>5946.42</v>
      </c>
      <c r="K35" s="23">
        <f ca="1"/>
        <v>5882.99</v>
      </c>
      <c r="L35" s="23">
        <f ca="1"/>
        <v>5877.14</v>
      </c>
      <c r="M35" s="23">
        <f ca="1"/>
        <v>5920</v>
      </c>
      <c r="N35" s="23">
        <f ca="1"/>
        <v>5920</v>
      </c>
      <c r="O35" s="23">
        <f ca="1"/>
        <v>5920</v>
      </c>
      <c r="P35" s="23">
        <f ca="1"/>
        <v>5920</v>
      </c>
      <c r="Q35" s="23"/>
      <c r="R35" s="23">
        <f ca="1"/>
        <v>70972.5</v>
      </c>
      <c r="S35" s="23">
        <f ca="1"/>
        <v>71040</v>
      </c>
      <c r="U35" s="23">
        <f ca="1"/>
        <v>5920</v>
      </c>
      <c r="V35" s="23">
        <f ca="1"/>
        <v>5920</v>
      </c>
      <c r="W35" s="23">
        <f ca="1"/>
        <v>5920</v>
      </c>
      <c r="X35" s="23">
        <f ca="1"/>
        <v>5920</v>
      </c>
      <c r="Y35" s="23">
        <f ca="1"/>
        <v>5920</v>
      </c>
      <c r="Z35" s="23">
        <f ca="1"/>
        <v>5920</v>
      </c>
      <c r="AA35" s="23">
        <f ca="1"/>
        <v>5920</v>
      </c>
      <c r="AB35" s="23">
        <f ca="1"/>
        <v>5920</v>
      </c>
      <c r="AC35" s="23">
        <f ca="1"/>
        <v>5920</v>
      </c>
      <c r="AD35" s="23">
        <f ca="1"/>
        <v>5920</v>
      </c>
      <c r="AE35" s="23">
        <f ca="1"/>
        <v>5920</v>
      </c>
      <c r="AF35" s="23">
        <f ca="1"/>
        <v>5920</v>
      </c>
      <c r="AG35" s="23">
        <f ca="1"/>
        <v>71040</v>
      </c>
      <c r="AH35" s="23"/>
    </row>
    <row r="36" spans="1:34" outlineLevel="1" x14ac:dyDescent="0.25">
      <c r="B36">
        <v>1</v>
      </c>
      <c r="C36">
        <v>5140</v>
      </c>
      <c r="D36" t="str">
        <v>Workers Comp Exp - Overheads</v>
      </c>
      <c r="E36" s="23">
        <f ca="1"/>
        <v>2456.7800000000002</v>
      </c>
      <c r="F36" s="23">
        <f ca="1"/>
        <v>2490.0100000000002</v>
      </c>
      <c r="G36" s="23">
        <f ca="1"/>
        <v>2460.1999999999998</v>
      </c>
      <c r="H36" s="23">
        <f ca="1"/>
        <v>2474.9899999999998</v>
      </c>
      <c r="I36" s="23">
        <f ca="1"/>
        <v>2453.2200000000003</v>
      </c>
      <c r="J36" s="23">
        <f ca="1"/>
        <v>2428.8999999999996</v>
      </c>
      <c r="K36" s="23">
        <f ca="1"/>
        <v>2440.2699999999995</v>
      </c>
      <c r="L36" s="23">
        <f ca="1"/>
        <v>2457.23</v>
      </c>
      <c r="M36" s="23">
        <f ca="1"/>
        <v>2460</v>
      </c>
      <c r="N36" s="23">
        <f ca="1"/>
        <v>2460</v>
      </c>
      <c r="O36" s="23">
        <f ca="1"/>
        <v>2460</v>
      </c>
      <c r="P36" s="23">
        <f ca="1"/>
        <v>2460</v>
      </c>
      <c r="Q36" s="23"/>
      <c r="R36" s="23">
        <f ca="1"/>
        <v>29501.599999999999</v>
      </c>
      <c r="S36" s="23">
        <f ca="1"/>
        <v>29520</v>
      </c>
      <c r="U36" s="23">
        <f ca="1"/>
        <v>2460</v>
      </c>
      <c r="V36" s="23">
        <f ca="1"/>
        <v>2460</v>
      </c>
      <c r="W36" s="23">
        <f ca="1"/>
        <v>2460</v>
      </c>
      <c r="X36" s="23">
        <f ca="1"/>
        <v>2460</v>
      </c>
      <c r="Y36" s="23">
        <f ca="1"/>
        <v>2460</v>
      </c>
      <c r="Z36" s="23">
        <f ca="1"/>
        <v>2460</v>
      </c>
      <c r="AA36" s="23">
        <f ca="1"/>
        <v>2460</v>
      </c>
      <c r="AB36" s="23">
        <f ca="1"/>
        <v>2460</v>
      </c>
      <c r="AC36" s="23">
        <f ca="1"/>
        <v>2460</v>
      </c>
      <c r="AD36" s="23">
        <f ca="1"/>
        <v>2460</v>
      </c>
      <c r="AE36" s="23">
        <f ca="1"/>
        <v>2460</v>
      </c>
      <c r="AF36" s="23">
        <f ca="1"/>
        <v>2460</v>
      </c>
      <c r="AG36" s="23">
        <f ca="1"/>
        <v>29520</v>
      </c>
      <c r="AH36" s="23"/>
    </row>
    <row r="37" spans="1:34" outlineLevel="1" x14ac:dyDescent="0.25">
      <c r="B37">
        <v>1</v>
      </c>
      <c r="C37">
        <v>5200</v>
      </c>
      <c r="D37" t="str">
        <v>Accounting</v>
      </c>
      <c r="E37" s="23">
        <f ca="1"/>
        <v>5472.7300000000005</v>
      </c>
      <c r="F37" s="23">
        <f ca="1"/>
        <v>5508.79</v>
      </c>
      <c r="G37" s="23">
        <f ca="1"/>
        <v>5496.81</v>
      </c>
      <c r="H37" s="23">
        <f ca="1"/>
        <v>5437.95</v>
      </c>
      <c r="I37" s="23">
        <f ca="1"/>
        <v>5528.33</v>
      </c>
      <c r="J37" s="23">
        <f ca="1"/>
        <v>5508.7000000000007</v>
      </c>
      <c r="K37" s="23">
        <f ca="1"/>
        <v>5564.7</v>
      </c>
      <c r="L37" s="23">
        <f ca="1"/>
        <v>5594.33</v>
      </c>
      <c r="M37" s="23">
        <f ca="1"/>
        <v>5490</v>
      </c>
      <c r="N37" s="23">
        <f ca="1"/>
        <v>5490</v>
      </c>
      <c r="O37" s="23">
        <f ca="1"/>
        <v>5490</v>
      </c>
      <c r="P37" s="23">
        <f ca="1"/>
        <v>5490</v>
      </c>
      <c r="Q37" s="23"/>
      <c r="R37" s="23">
        <f ca="1"/>
        <v>66072.34</v>
      </c>
      <c r="S37" s="23">
        <f ca="1"/>
        <v>65880</v>
      </c>
      <c r="U37" s="23">
        <f ca="1"/>
        <v>5490</v>
      </c>
      <c r="V37" s="23">
        <f ca="1"/>
        <v>5490</v>
      </c>
      <c r="W37" s="23">
        <f ca="1"/>
        <v>5490</v>
      </c>
      <c r="X37" s="23">
        <f ca="1"/>
        <v>5490</v>
      </c>
      <c r="Y37" s="23">
        <f ca="1"/>
        <v>5490</v>
      </c>
      <c r="Z37" s="23">
        <f ca="1"/>
        <v>5490</v>
      </c>
      <c r="AA37" s="23">
        <f ca="1"/>
        <v>5490</v>
      </c>
      <c r="AB37" s="23">
        <f ca="1"/>
        <v>5490</v>
      </c>
      <c r="AC37" s="23">
        <f ca="1"/>
        <v>5490</v>
      </c>
      <c r="AD37" s="23">
        <f ca="1"/>
        <v>5490</v>
      </c>
      <c r="AE37" s="23">
        <f ca="1"/>
        <v>5490</v>
      </c>
      <c r="AF37" s="23">
        <f ca="1"/>
        <v>5490</v>
      </c>
      <c r="AG37" s="23">
        <f ca="1"/>
        <v>65880</v>
      </c>
      <c r="AH37" s="23"/>
    </row>
    <row r="38" spans="1:34" outlineLevel="1" x14ac:dyDescent="0.25">
      <c r="B38">
        <v>1</v>
      </c>
      <c r="C38">
        <v>5300</v>
      </c>
      <c r="D38" t="str">
        <v>Advertising</v>
      </c>
      <c r="E38" s="23">
        <f ca="1"/>
        <v>46140.539999999994</v>
      </c>
      <c r="F38" s="23">
        <f ca="1"/>
        <v>46216.71</v>
      </c>
      <c r="G38" s="23">
        <f ca="1"/>
        <v>46126.83</v>
      </c>
      <c r="H38" s="23">
        <f ca="1"/>
        <v>46373.78</v>
      </c>
      <c r="I38" s="23">
        <f ca="1"/>
        <v>45137.42</v>
      </c>
      <c r="J38" s="23">
        <f ca="1"/>
        <v>44730.880000000005</v>
      </c>
      <c r="K38" s="23">
        <f ca="1"/>
        <v>44322.93</v>
      </c>
      <c r="L38" s="23">
        <f ca="1"/>
        <v>44139.58</v>
      </c>
      <c r="M38" s="23">
        <f ca="1"/>
        <v>46090</v>
      </c>
      <c r="N38" s="23">
        <f ca="1"/>
        <v>46090</v>
      </c>
      <c r="O38" s="23">
        <f ca="1"/>
        <v>46090</v>
      </c>
      <c r="P38" s="23">
        <f ca="1"/>
        <v>46090</v>
      </c>
      <c r="Q38" s="23"/>
      <c r="R38" s="23">
        <f ca="1"/>
        <v>547548.67000000004</v>
      </c>
      <c r="S38" s="23">
        <f ca="1"/>
        <v>553080</v>
      </c>
      <c r="U38" s="23">
        <f ca="1"/>
        <v>46090</v>
      </c>
      <c r="V38" s="23">
        <f ca="1"/>
        <v>46090</v>
      </c>
      <c r="W38" s="23">
        <f ca="1"/>
        <v>46090</v>
      </c>
      <c r="X38" s="23">
        <f ca="1"/>
        <v>46090</v>
      </c>
      <c r="Y38" s="23">
        <f ca="1"/>
        <v>46090</v>
      </c>
      <c r="Z38" s="23">
        <f ca="1"/>
        <v>46090</v>
      </c>
      <c r="AA38" s="23">
        <f ca="1"/>
        <v>46090</v>
      </c>
      <c r="AB38" s="23">
        <f ca="1"/>
        <v>46090</v>
      </c>
      <c r="AC38" s="23">
        <f ca="1"/>
        <v>46090</v>
      </c>
      <c r="AD38" s="23">
        <f ca="1"/>
        <v>46090</v>
      </c>
      <c r="AE38" s="23">
        <f ca="1"/>
        <v>46090</v>
      </c>
      <c r="AF38" s="23">
        <f ca="1"/>
        <v>46090</v>
      </c>
      <c r="AG38" s="23">
        <f ca="1"/>
        <v>553080</v>
      </c>
      <c r="AH38" s="23"/>
    </row>
    <row r="39" spans="1:34" outlineLevel="1" x14ac:dyDescent="0.25">
      <c r="B39">
        <v>1</v>
      </c>
      <c r="C39">
        <v>5400</v>
      </c>
      <c r="D39" t="str">
        <v>Bank Fees</v>
      </c>
      <c r="E39" s="23">
        <f ca="1"/>
        <v>3037.97</v>
      </c>
      <c r="F39" s="23">
        <f ca="1"/>
        <v>3069.49</v>
      </c>
      <c r="G39" s="23">
        <f ca="1"/>
        <v>3040.8499999999995</v>
      </c>
      <c r="H39" s="23">
        <f ca="1"/>
        <v>3101.61</v>
      </c>
      <c r="I39" s="23">
        <f ca="1"/>
        <v>3042.38</v>
      </c>
      <c r="J39" s="23">
        <f ca="1"/>
        <v>3003.28</v>
      </c>
      <c r="K39" s="23">
        <f ca="1"/>
        <v>3038.6099999999997</v>
      </c>
      <c r="L39" s="23">
        <f ca="1"/>
        <v>3033.0499999999997</v>
      </c>
      <c r="M39" s="23">
        <f ca="1"/>
        <v>3060</v>
      </c>
      <c r="N39" s="23">
        <f ca="1"/>
        <v>3060</v>
      </c>
      <c r="O39" s="23">
        <f ca="1"/>
        <v>3060</v>
      </c>
      <c r="P39" s="23">
        <f ca="1"/>
        <v>3060</v>
      </c>
      <c r="Q39" s="23"/>
      <c r="R39" s="23">
        <f ca="1"/>
        <v>36607.24</v>
      </c>
      <c r="S39" s="23">
        <f ca="1"/>
        <v>36720</v>
      </c>
      <c r="U39" s="23">
        <f ca="1"/>
        <v>3060</v>
      </c>
      <c r="V39" s="23">
        <f ca="1"/>
        <v>3060</v>
      </c>
      <c r="W39" s="23">
        <f ca="1"/>
        <v>3060</v>
      </c>
      <c r="X39" s="23">
        <f ca="1"/>
        <v>3060</v>
      </c>
      <c r="Y39" s="23">
        <f ca="1"/>
        <v>3060</v>
      </c>
      <c r="Z39" s="23">
        <f ca="1"/>
        <v>3060</v>
      </c>
      <c r="AA39" s="23">
        <f ca="1"/>
        <v>3060</v>
      </c>
      <c r="AB39" s="23">
        <f ca="1"/>
        <v>3060</v>
      </c>
      <c r="AC39" s="23">
        <f ca="1"/>
        <v>3060</v>
      </c>
      <c r="AD39" s="23">
        <f ca="1"/>
        <v>3060</v>
      </c>
      <c r="AE39" s="23">
        <f ca="1"/>
        <v>3060</v>
      </c>
      <c r="AF39" s="23">
        <f ca="1"/>
        <v>3060</v>
      </c>
      <c r="AG39" s="23">
        <f ca="1"/>
        <v>36720</v>
      </c>
      <c r="AH39" s="23"/>
    </row>
    <row r="40" spans="1:34" outlineLevel="1" x14ac:dyDescent="0.25">
      <c r="B40">
        <v>1</v>
      </c>
      <c r="C40">
        <v>5500</v>
      </c>
      <c r="D40" t="str">
        <v>Depreciation Exp - Overheads</v>
      </c>
      <c r="E40" s="23">
        <f ca="1"/>
        <v>90577.560000000012</v>
      </c>
      <c r="F40" s="23">
        <f ca="1"/>
        <v>89586.880000000005</v>
      </c>
      <c r="G40" s="23">
        <f ca="1"/>
        <v>90616.04</v>
      </c>
      <c r="H40" s="23">
        <f ca="1"/>
        <v>91089.119999999981</v>
      </c>
      <c r="I40" s="23">
        <f ca="1"/>
        <v>92695.43</v>
      </c>
      <c r="J40" s="23">
        <f ca="1"/>
        <v>92227.830000000016</v>
      </c>
      <c r="K40" s="23">
        <f ca="1"/>
        <v>92878.94</v>
      </c>
      <c r="L40" s="23">
        <f ca="1"/>
        <v>92263.599999999991</v>
      </c>
      <c r="M40" s="23">
        <f ca="1"/>
        <v>91490</v>
      </c>
      <c r="N40" s="23">
        <f ca="1"/>
        <v>91490</v>
      </c>
      <c r="O40" s="23">
        <f ca="1"/>
        <v>91490</v>
      </c>
      <c r="P40" s="23">
        <f ca="1"/>
        <v>91490</v>
      </c>
      <c r="Q40" s="23"/>
      <c r="R40" s="23">
        <f ca="1"/>
        <v>1097895.3999999999</v>
      </c>
      <c r="S40" s="23">
        <f ca="1"/>
        <v>1097880</v>
      </c>
      <c r="U40" s="23">
        <f ca="1"/>
        <v>91490</v>
      </c>
      <c r="V40" s="23">
        <f ca="1"/>
        <v>91490</v>
      </c>
      <c r="W40" s="23">
        <f ca="1"/>
        <v>91490</v>
      </c>
      <c r="X40" s="23">
        <f ca="1"/>
        <v>91490</v>
      </c>
      <c r="Y40" s="23">
        <f ca="1"/>
        <v>91490</v>
      </c>
      <c r="Z40" s="23">
        <f ca="1"/>
        <v>91490</v>
      </c>
      <c r="AA40" s="23">
        <f ca="1"/>
        <v>91490</v>
      </c>
      <c r="AB40" s="23">
        <f ca="1"/>
        <v>91490</v>
      </c>
      <c r="AC40" s="23">
        <f ca="1"/>
        <v>91490</v>
      </c>
      <c r="AD40" s="23">
        <f ca="1"/>
        <v>91490</v>
      </c>
      <c r="AE40" s="23">
        <f ca="1"/>
        <v>91490</v>
      </c>
      <c r="AF40" s="23">
        <f ca="1"/>
        <v>91490</v>
      </c>
      <c r="AG40" s="23">
        <f ca="1"/>
        <v>1097880</v>
      </c>
      <c r="AH40" s="23"/>
    </row>
    <row r="41" spans="1:34" outlineLevel="1" x14ac:dyDescent="0.25">
      <c r="B41">
        <v>1</v>
      </c>
      <c r="C41">
        <v>5700</v>
      </c>
      <c r="D41" t="str">
        <v>Insurance</v>
      </c>
      <c r="E41" s="23">
        <f ca="1"/>
        <v>12173.42</v>
      </c>
      <c r="F41" s="23">
        <f ca="1"/>
        <v>12098.64</v>
      </c>
      <c r="G41" s="23">
        <f ca="1"/>
        <v>12090.789999999999</v>
      </c>
      <c r="H41" s="23">
        <f ca="1"/>
        <v>12199.269999999999</v>
      </c>
      <c r="I41" s="23">
        <f ca="1"/>
        <v>12110.16</v>
      </c>
      <c r="J41" s="23">
        <f ca="1"/>
        <v>12197.39</v>
      </c>
      <c r="K41" s="23">
        <f ca="1"/>
        <v>12227.08</v>
      </c>
      <c r="L41" s="23">
        <f ca="1"/>
        <v>12340.470000000001</v>
      </c>
      <c r="M41" s="23">
        <f ca="1"/>
        <v>12170</v>
      </c>
      <c r="N41" s="23">
        <f ca="1"/>
        <v>12170</v>
      </c>
      <c r="O41" s="23">
        <f ca="1"/>
        <v>12170</v>
      </c>
      <c r="P41" s="23">
        <f ca="1"/>
        <v>12170</v>
      </c>
      <c r="Q41" s="23"/>
      <c r="R41" s="23">
        <f ca="1"/>
        <v>146117.22</v>
      </c>
      <c r="S41" s="23">
        <f ca="1"/>
        <v>146040</v>
      </c>
      <c r="U41" s="23">
        <f ca="1"/>
        <v>12170</v>
      </c>
      <c r="V41" s="23">
        <f ca="1"/>
        <v>12170</v>
      </c>
      <c r="W41" s="23">
        <f ca="1"/>
        <v>12170</v>
      </c>
      <c r="X41" s="23">
        <f ca="1"/>
        <v>12170</v>
      </c>
      <c r="Y41" s="23">
        <f ca="1"/>
        <v>12170</v>
      </c>
      <c r="Z41" s="23">
        <f ca="1"/>
        <v>12170</v>
      </c>
      <c r="AA41" s="23">
        <f ca="1"/>
        <v>12170</v>
      </c>
      <c r="AB41" s="23">
        <f ca="1"/>
        <v>12170</v>
      </c>
      <c r="AC41" s="23">
        <f ca="1"/>
        <v>12170</v>
      </c>
      <c r="AD41" s="23">
        <f ca="1"/>
        <v>12170</v>
      </c>
      <c r="AE41" s="23">
        <f ca="1"/>
        <v>12170</v>
      </c>
      <c r="AF41" s="23">
        <f ca="1"/>
        <v>12170</v>
      </c>
      <c r="AG41" s="23">
        <f ca="1"/>
        <v>146040</v>
      </c>
      <c r="AH41" s="23"/>
    </row>
    <row r="42" spans="1:34" outlineLevel="1" x14ac:dyDescent="0.25">
      <c r="B42">
        <v>1</v>
      </c>
      <c r="C42">
        <v>5800</v>
      </c>
      <c r="D42" t="str">
        <v>Legal Fees</v>
      </c>
      <c r="E42" s="23">
        <f ca="1"/>
        <v>4898.4299999999994</v>
      </c>
      <c r="F42" s="23">
        <f ca="1"/>
        <v>4935.42</v>
      </c>
      <c r="G42" s="23">
        <f ca="1"/>
        <v>4900.5400000000009</v>
      </c>
      <c r="H42" s="23">
        <f ca="1"/>
        <v>4860.67</v>
      </c>
      <c r="I42" s="23">
        <f ca="1"/>
        <v>4929.16</v>
      </c>
      <c r="J42" s="23">
        <f ca="1"/>
        <v>4942.0999999999995</v>
      </c>
      <c r="K42" s="23">
        <f ca="1"/>
        <v>4931.3500000000004</v>
      </c>
      <c r="L42" s="23">
        <f ca="1"/>
        <v>4931.2299999999996</v>
      </c>
      <c r="M42" s="23">
        <f ca="1"/>
        <v>4890</v>
      </c>
      <c r="N42" s="23">
        <f ca="1"/>
        <v>4890</v>
      </c>
      <c r="O42" s="23">
        <f ca="1"/>
        <v>4890</v>
      </c>
      <c r="P42" s="23">
        <f ca="1"/>
        <v>4890</v>
      </c>
      <c r="Q42" s="23"/>
      <c r="R42" s="23">
        <f ca="1"/>
        <v>58888.899999999994</v>
      </c>
      <c r="S42" s="23">
        <f ca="1"/>
        <v>58680</v>
      </c>
      <c r="U42" s="23">
        <f ca="1"/>
        <v>4890</v>
      </c>
      <c r="V42" s="23">
        <f ca="1"/>
        <v>4890</v>
      </c>
      <c r="W42" s="23">
        <f ca="1"/>
        <v>4890</v>
      </c>
      <c r="X42" s="23">
        <f ca="1"/>
        <v>4890</v>
      </c>
      <c r="Y42" s="23">
        <f ca="1"/>
        <v>4890</v>
      </c>
      <c r="Z42" s="23">
        <f ca="1"/>
        <v>4890</v>
      </c>
      <c r="AA42" s="23">
        <f ca="1"/>
        <v>4890</v>
      </c>
      <c r="AB42" s="23">
        <f ca="1"/>
        <v>4890</v>
      </c>
      <c r="AC42" s="23">
        <f ca="1"/>
        <v>4890</v>
      </c>
      <c r="AD42" s="23">
        <f ca="1"/>
        <v>4890</v>
      </c>
      <c r="AE42" s="23">
        <f ca="1"/>
        <v>4890</v>
      </c>
      <c r="AF42" s="23">
        <f ca="1"/>
        <v>4890</v>
      </c>
      <c r="AG42" s="23">
        <f ca="1"/>
        <v>58680</v>
      </c>
      <c r="AH42" s="23"/>
    </row>
    <row r="43" spans="1:34" outlineLevel="1" x14ac:dyDescent="0.25">
      <c r="B43">
        <v>1</v>
      </c>
      <c r="C43">
        <v>6000</v>
      </c>
      <c r="D43" t="str">
        <v>Postage</v>
      </c>
      <c r="E43" s="23">
        <f ca="1"/>
        <v>2588.65</v>
      </c>
      <c r="F43" s="23">
        <f ca="1"/>
        <v>2578.56</v>
      </c>
      <c r="G43" s="23">
        <f ca="1"/>
        <v>2588.6999999999998</v>
      </c>
      <c r="H43" s="23">
        <f ca="1"/>
        <v>2566.42</v>
      </c>
      <c r="I43" s="23">
        <f ca="1"/>
        <v>2591.2199999999998</v>
      </c>
      <c r="J43" s="23">
        <f ca="1"/>
        <v>2597.5499999999997</v>
      </c>
      <c r="K43" s="23">
        <f ca="1"/>
        <v>2612.77</v>
      </c>
      <c r="L43" s="23">
        <f ca="1"/>
        <v>2622.62</v>
      </c>
      <c r="M43" s="23">
        <f ca="1"/>
        <v>2580</v>
      </c>
      <c r="N43" s="23">
        <f ca="1"/>
        <v>2580</v>
      </c>
      <c r="O43" s="23">
        <f ca="1"/>
        <v>2580</v>
      </c>
      <c r="P43" s="23">
        <f ca="1"/>
        <v>2580</v>
      </c>
      <c r="Q43" s="23"/>
      <c r="R43" s="23">
        <f ca="1"/>
        <v>31066.489999999998</v>
      </c>
      <c r="S43" s="23">
        <f ca="1"/>
        <v>30960</v>
      </c>
      <c r="U43" s="23">
        <f ca="1"/>
        <v>2580</v>
      </c>
      <c r="V43" s="23">
        <f ca="1"/>
        <v>2580</v>
      </c>
      <c r="W43" s="23">
        <f ca="1"/>
        <v>2580</v>
      </c>
      <c r="X43" s="23">
        <f ca="1"/>
        <v>2580</v>
      </c>
      <c r="Y43" s="23">
        <f ca="1"/>
        <v>2580</v>
      </c>
      <c r="Z43" s="23">
        <f ca="1"/>
        <v>2580</v>
      </c>
      <c r="AA43" s="23">
        <f ca="1"/>
        <v>2580</v>
      </c>
      <c r="AB43" s="23">
        <f ca="1"/>
        <v>2580</v>
      </c>
      <c r="AC43" s="23">
        <f ca="1"/>
        <v>2580</v>
      </c>
      <c r="AD43" s="23">
        <f ca="1"/>
        <v>2580</v>
      </c>
      <c r="AE43" s="23">
        <f ca="1"/>
        <v>2580</v>
      </c>
      <c r="AF43" s="23">
        <f ca="1"/>
        <v>2580</v>
      </c>
      <c r="AG43" s="23">
        <f ca="1"/>
        <v>30960</v>
      </c>
      <c r="AH43" s="23"/>
    </row>
    <row r="44" spans="1:34" outlineLevel="1" x14ac:dyDescent="0.25">
      <c r="B44">
        <v>1</v>
      </c>
      <c r="C44">
        <v>6200</v>
      </c>
      <c r="D44" t="str">
        <v>Repair and Maintenance</v>
      </c>
      <c r="E44" s="23">
        <f ca="1"/>
        <v>11840.970000000001</v>
      </c>
      <c r="F44" s="23">
        <f ca="1"/>
        <v>11771.109999999999</v>
      </c>
      <c r="G44" s="23">
        <f ca="1"/>
        <v>11668.98</v>
      </c>
      <c r="H44" s="23">
        <f ca="1"/>
        <v>11796.740000000002</v>
      </c>
      <c r="I44" s="23">
        <f ca="1"/>
        <v>11796.91</v>
      </c>
      <c r="J44" s="23">
        <f ca="1"/>
        <v>11829.44</v>
      </c>
      <c r="K44" s="23">
        <f ca="1"/>
        <v>11706.41</v>
      </c>
      <c r="L44" s="23">
        <f ca="1"/>
        <v>11605.86</v>
      </c>
      <c r="M44" s="23">
        <f ca="1"/>
        <v>11810</v>
      </c>
      <c r="N44" s="23">
        <f ca="1"/>
        <v>11810</v>
      </c>
      <c r="O44" s="23">
        <f ca="1"/>
        <v>11810</v>
      </c>
      <c r="P44" s="23">
        <f ca="1"/>
        <v>11810</v>
      </c>
      <c r="Q44" s="23"/>
      <c r="R44" s="23">
        <f ca="1"/>
        <v>141256.42000000001</v>
      </c>
      <c r="S44" s="23">
        <f ca="1"/>
        <v>141720</v>
      </c>
      <c r="U44" s="23">
        <f ca="1"/>
        <v>11810</v>
      </c>
      <c r="V44" s="23">
        <f ca="1"/>
        <v>11810</v>
      </c>
      <c r="W44" s="23">
        <f ca="1"/>
        <v>11810</v>
      </c>
      <c r="X44" s="23">
        <f ca="1"/>
        <v>11810</v>
      </c>
      <c r="Y44" s="23">
        <f ca="1"/>
        <v>11810</v>
      </c>
      <c r="Z44" s="23">
        <f ca="1"/>
        <v>11810</v>
      </c>
      <c r="AA44" s="23">
        <f ca="1"/>
        <v>11810</v>
      </c>
      <c r="AB44" s="23">
        <f ca="1"/>
        <v>11810</v>
      </c>
      <c r="AC44" s="23">
        <f ca="1"/>
        <v>11810</v>
      </c>
      <c r="AD44" s="23">
        <f ca="1"/>
        <v>11810</v>
      </c>
      <c r="AE44" s="23">
        <f ca="1"/>
        <v>11810</v>
      </c>
      <c r="AF44" s="23">
        <f ca="1"/>
        <v>11810</v>
      </c>
      <c r="AG44" s="23">
        <f ca="1"/>
        <v>141720</v>
      </c>
      <c r="AH44" s="23"/>
    </row>
    <row r="45" spans="1:34" outlineLevel="1" x14ac:dyDescent="0.25">
      <c r="B45">
        <v>1</v>
      </c>
      <c r="C45">
        <v>6400</v>
      </c>
      <c r="D45" t="str">
        <v>Telephone - fixed</v>
      </c>
      <c r="E45" s="23">
        <f ca="1"/>
        <v>17383.62</v>
      </c>
      <c r="F45" s="23">
        <f ca="1"/>
        <v>17329.97</v>
      </c>
      <c r="G45" s="23">
        <f ca="1"/>
        <v>17297.95</v>
      </c>
      <c r="H45" s="23">
        <f ca="1"/>
        <v>17446.14</v>
      </c>
      <c r="I45" s="23">
        <f ca="1"/>
        <v>17339</v>
      </c>
      <c r="J45" s="23">
        <f ca="1"/>
        <v>17433.34</v>
      </c>
      <c r="K45" s="23">
        <f ca="1"/>
        <v>17515.300000000003</v>
      </c>
      <c r="L45" s="23">
        <f ca="1"/>
        <v>17436.850000000002</v>
      </c>
      <c r="M45" s="23">
        <f ca="1"/>
        <v>17330</v>
      </c>
      <c r="N45" s="23">
        <f ca="1"/>
        <v>17330</v>
      </c>
      <c r="O45" s="23">
        <f ca="1"/>
        <v>17330</v>
      </c>
      <c r="P45" s="23">
        <f ca="1"/>
        <v>17330</v>
      </c>
      <c r="Q45" s="23"/>
      <c r="R45" s="23">
        <f ca="1"/>
        <v>208502.16999999998</v>
      </c>
      <c r="S45" s="23">
        <f ca="1"/>
        <v>207960</v>
      </c>
      <c r="U45" s="23">
        <f ca="1"/>
        <v>17330</v>
      </c>
      <c r="V45" s="23">
        <f ca="1"/>
        <v>17330</v>
      </c>
      <c r="W45" s="23">
        <f ca="1"/>
        <v>17330</v>
      </c>
      <c r="X45" s="23">
        <f ca="1"/>
        <v>17330</v>
      </c>
      <c r="Y45" s="23">
        <f ca="1"/>
        <v>17330</v>
      </c>
      <c r="Z45" s="23">
        <f ca="1"/>
        <v>17330</v>
      </c>
      <c r="AA45" s="23">
        <f ca="1"/>
        <v>17330</v>
      </c>
      <c r="AB45" s="23">
        <f ca="1"/>
        <v>17330</v>
      </c>
      <c r="AC45" s="23">
        <f ca="1"/>
        <v>17330</v>
      </c>
      <c r="AD45" s="23">
        <f ca="1"/>
        <v>17330</v>
      </c>
      <c r="AE45" s="23">
        <f ca="1"/>
        <v>17330</v>
      </c>
      <c r="AF45" s="23">
        <f ca="1"/>
        <v>17330</v>
      </c>
      <c r="AG45" s="23">
        <f ca="1"/>
        <v>207960</v>
      </c>
      <c r="AH45" s="23"/>
    </row>
    <row r="46" spans="1:34" outlineLevel="1" x14ac:dyDescent="0.25">
      <c r="B46">
        <v>1</v>
      </c>
      <c r="C46">
        <v>6410</v>
      </c>
      <c r="D46" t="str">
        <v>Telephone - mobile</v>
      </c>
      <c r="E46" s="23">
        <f ca="1"/>
        <v>12521.329999999998</v>
      </c>
      <c r="F46" s="23">
        <f ca="1"/>
        <v>12297.320000000002</v>
      </c>
      <c r="G46" s="23">
        <f ca="1"/>
        <v>12372.519999999999</v>
      </c>
      <c r="H46" s="23">
        <f ca="1"/>
        <v>12334.04</v>
      </c>
      <c r="I46" s="23">
        <f ca="1"/>
        <v>12394.24</v>
      </c>
      <c r="J46" s="23">
        <f ca="1"/>
        <v>12295.82</v>
      </c>
      <c r="K46" s="23">
        <f ca="1"/>
        <v>12316</v>
      </c>
      <c r="L46" s="23">
        <f ca="1"/>
        <v>12372.279999999999</v>
      </c>
      <c r="M46" s="23">
        <f ca="1"/>
        <v>12340</v>
      </c>
      <c r="N46" s="23">
        <f ca="1"/>
        <v>12340</v>
      </c>
      <c r="O46" s="23">
        <f ca="1"/>
        <v>12340</v>
      </c>
      <c r="P46" s="23">
        <f ca="1"/>
        <v>12340</v>
      </c>
      <c r="Q46" s="23"/>
      <c r="R46" s="23">
        <f ca="1"/>
        <v>148263.54999999999</v>
      </c>
      <c r="S46" s="23">
        <f ca="1"/>
        <v>148080</v>
      </c>
      <c r="U46" s="23">
        <f ca="1"/>
        <v>12340</v>
      </c>
      <c r="V46" s="23">
        <f ca="1"/>
        <v>12340</v>
      </c>
      <c r="W46" s="23">
        <f ca="1"/>
        <v>12340</v>
      </c>
      <c r="X46" s="23">
        <f ca="1"/>
        <v>12340</v>
      </c>
      <c r="Y46" s="23">
        <f ca="1"/>
        <v>12340</v>
      </c>
      <c r="Z46" s="23">
        <f ca="1"/>
        <v>12340</v>
      </c>
      <c r="AA46" s="23">
        <f ca="1"/>
        <v>12340</v>
      </c>
      <c r="AB46" s="23">
        <f ca="1"/>
        <v>12340</v>
      </c>
      <c r="AC46" s="23">
        <f ca="1"/>
        <v>12340</v>
      </c>
      <c r="AD46" s="23">
        <f ca="1"/>
        <v>12340</v>
      </c>
      <c r="AE46" s="23">
        <f ca="1"/>
        <v>12340</v>
      </c>
      <c r="AF46" s="23">
        <f ca="1"/>
        <v>12340</v>
      </c>
      <c r="AG46" s="23">
        <f ca="1"/>
        <v>148080</v>
      </c>
      <c r="AH46" s="23"/>
    </row>
    <row r="47" spans="1:34" outlineLevel="1" x14ac:dyDescent="0.25">
      <c r="B47">
        <v>1</v>
      </c>
      <c r="C47">
        <v>6420</v>
      </c>
      <c r="D47" t="str">
        <v>Internet</v>
      </c>
      <c r="E47" s="23">
        <f ca="1"/>
        <v>9421.4299999999985</v>
      </c>
      <c r="F47" s="23">
        <f ca="1"/>
        <v>9436.67</v>
      </c>
      <c r="G47" s="23">
        <f ca="1"/>
        <v>9304.75</v>
      </c>
      <c r="H47" s="23">
        <f ca="1"/>
        <v>9366.74</v>
      </c>
      <c r="I47" s="23">
        <f ca="1"/>
        <v>9405.52</v>
      </c>
      <c r="J47" s="23">
        <f ca="1"/>
        <v>9349.6099999999988</v>
      </c>
      <c r="K47" s="23">
        <f ca="1"/>
        <v>9336.869999999999</v>
      </c>
      <c r="L47" s="23">
        <f ca="1"/>
        <v>9308.7999999999993</v>
      </c>
      <c r="M47" s="23">
        <f ca="1"/>
        <v>9380</v>
      </c>
      <c r="N47" s="23">
        <f ca="1"/>
        <v>9380</v>
      </c>
      <c r="O47" s="23">
        <f ca="1"/>
        <v>9380</v>
      </c>
      <c r="P47" s="23">
        <f ca="1"/>
        <v>9380</v>
      </c>
      <c r="Q47" s="23"/>
      <c r="R47" s="23">
        <f ca="1"/>
        <v>112450.39</v>
      </c>
      <c r="S47" s="23">
        <f ca="1"/>
        <v>112560</v>
      </c>
      <c r="U47" s="23">
        <f ca="1"/>
        <v>9380</v>
      </c>
      <c r="V47" s="23">
        <f ca="1"/>
        <v>9380</v>
      </c>
      <c r="W47" s="23">
        <f ca="1"/>
        <v>9380</v>
      </c>
      <c r="X47" s="23">
        <f ca="1"/>
        <v>9380</v>
      </c>
      <c r="Y47" s="23">
        <f ca="1"/>
        <v>9380</v>
      </c>
      <c r="Z47" s="23">
        <f ca="1"/>
        <v>9380</v>
      </c>
      <c r="AA47" s="23">
        <f ca="1"/>
        <v>9380</v>
      </c>
      <c r="AB47" s="23">
        <f ca="1"/>
        <v>9380</v>
      </c>
      <c r="AC47" s="23">
        <f ca="1"/>
        <v>9380</v>
      </c>
      <c r="AD47" s="23">
        <f ca="1"/>
        <v>9380</v>
      </c>
      <c r="AE47" s="23">
        <f ca="1"/>
        <v>9380</v>
      </c>
      <c r="AF47" s="23">
        <f ca="1"/>
        <v>9380</v>
      </c>
      <c r="AG47" s="23">
        <f ca="1"/>
        <v>112560</v>
      </c>
      <c r="AH47" s="23"/>
    </row>
    <row r="48" spans="1:34" outlineLevel="1" x14ac:dyDescent="0.25">
      <c r="B48">
        <v>1</v>
      </c>
      <c r="C48">
        <v>6500</v>
      </c>
      <c r="D48" t="str">
        <v>Training</v>
      </c>
      <c r="E48" s="23">
        <f ca="1"/>
        <v>14745.14</v>
      </c>
      <c r="F48" s="23">
        <f ca="1"/>
        <v>14771.089999999998</v>
      </c>
      <c r="G48" s="23">
        <f ca="1"/>
        <v>14649.79</v>
      </c>
      <c r="H48" s="23">
        <f ca="1"/>
        <v>14833.92</v>
      </c>
      <c r="I48" s="23">
        <f ca="1"/>
        <v>14750.650000000001</v>
      </c>
      <c r="J48" s="23">
        <f ca="1"/>
        <v>14670.649999999998</v>
      </c>
      <c r="K48" s="23">
        <f ca="1"/>
        <v>14577.520000000002</v>
      </c>
      <c r="L48" s="23">
        <f ca="1"/>
        <v>14652.37</v>
      </c>
      <c r="M48" s="23">
        <f ca="1"/>
        <v>14870</v>
      </c>
      <c r="N48" s="23">
        <f ca="1"/>
        <v>14870</v>
      </c>
      <c r="O48" s="23">
        <f ca="1"/>
        <v>14870</v>
      </c>
      <c r="P48" s="23">
        <f ca="1"/>
        <v>14870</v>
      </c>
      <c r="Q48" s="23"/>
      <c r="R48" s="23">
        <f ca="1"/>
        <v>177131.13</v>
      </c>
      <c r="S48" s="23">
        <f ca="1"/>
        <v>178440</v>
      </c>
      <c r="U48" s="23">
        <f ca="1"/>
        <v>14870</v>
      </c>
      <c r="V48" s="23">
        <f ca="1"/>
        <v>14870</v>
      </c>
      <c r="W48" s="23">
        <f ca="1"/>
        <v>14870</v>
      </c>
      <c r="X48" s="23">
        <f ca="1"/>
        <v>14870</v>
      </c>
      <c r="Y48" s="23">
        <f ca="1"/>
        <v>14870</v>
      </c>
      <c r="Z48" s="23">
        <f ca="1"/>
        <v>14870</v>
      </c>
      <c r="AA48" s="23">
        <f ca="1"/>
        <v>14870</v>
      </c>
      <c r="AB48" s="23">
        <f ca="1"/>
        <v>14870</v>
      </c>
      <c r="AC48" s="23">
        <f ca="1"/>
        <v>14870</v>
      </c>
      <c r="AD48" s="23">
        <f ca="1"/>
        <v>14870</v>
      </c>
      <c r="AE48" s="23">
        <f ca="1"/>
        <v>14870</v>
      </c>
      <c r="AF48" s="23">
        <f ca="1"/>
        <v>14870</v>
      </c>
      <c r="AG48" s="23">
        <f ca="1"/>
        <v>178440</v>
      </c>
      <c r="AH48" s="23"/>
    </row>
    <row r="49" spans="2:34" outlineLevel="1" x14ac:dyDescent="0.25">
      <c r="B49">
        <v>1</v>
      </c>
      <c r="C49">
        <v>6600</v>
      </c>
      <c r="D49" t="str">
        <v>Travel</v>
      </c>
      <c r="E49" s="23">
        <f ca="1"/>
        <v>24648.04</v>
      </c>
      <c r="F49" s="23">
        <f ca="1"/>
        <v>24856.760000000002</v>
      </c>
      <c r="G49" s="23">
        <f ca="1"/>
        <v>25089.350000000002</v>
      </c>
      <c r="H49" s="23">
        <f ca="1"/>
        <v>24966.22</v>
      </c>
      <c r="I49" s="23">
        <f ca="1"/>
        <v>24973.61</v>
      </c>
      <c r="J49" s="23">
        <f ca="1"/>
        <v>25075.52</v>
      </c>
      <c r="K49" s="23">
        <f ca="1"/>
        <v>25325.969999999998</v>
      </c>
      <c r="L49" s="23">
        <f ca="1"/>
        <v>25249.73</v>
      </c>
      <c r="M49" s="23">
        <f ca="1"/>
        <v>24750</v>
      </c>
      <c r="N49" s="23">
        <f ca="1"/>
        <v>24750</v>
      </c>
      <c r="O49" s="23">
        <f ca="1"/>
        <v>24750</v>
      </c>
      <c r="P49" s="23">
        <f ca="1"/>
        <v>24750</v>
      </c>
      <c r="Q49" s="23"/>
      <c r="R49" s="23">
        <f ca="1"/>
        <v>299185.2</v>
      </c>
      <c r="S49" s="23">
        <f ca="1"/>
        <v>297000</v>
      </c>
      <c r="U49" s="23">
        <f ca="1"/>
        <v>24750</v>
      </c>
      <c r="V49" s="23">
        <f ca="1"/>
        <v>24750</v>
      </c>
      <c r="W49" s="23">
        <f ca="1"/>
        <v>24750</v>
      </c>
      <c r="X49" s="23">
        <f ca="1"/>
        <v>24750</v>
      </c>
      <c r="Y49" s="23">
        <f ca="1"/>
        <v>24750</v>
      </c>
      <c r="Z49" s="23">
        <f ca="1"/>
        <v>24750</v>
      </c>
      <c r="AA49" s="23">
        <f ca="1"/>
        <v>24750</v>
      </c>
      <c r="AB49" s="23">
        <f ca="1"/>
        <v>24750</v>
      </c>
      <c r="AC49" s="23">
        <f ca="1"/>
        <v>24750</v>
      </c>
      <c r="AD49" s="23">
        <f ca="1"/>
        <v>24750</v>
      </c>
      <c r="AE49" s="23">
        <f ca="1"/>
        <v>24750</v>
      </c>
      <c r="AF49" s="23">
        <f ca="1"/>
        <v>24750</v>
      </c>
      <c r="AG49" s="23">
        <f ca="1"/>
        <v>297000</v>
      </c>
      <c r="AH49" s="23"/>
    </row>
    <row r="50" spans="2:34" outlineLevel="1" x14ac:dyDescent="0.25">
      <c r="B50">
        <v>1</v>
      </c>
      <c r="C50">
        <v>6610</v>
      </c>
      <c r="D50" t="str">
        <v>Accommodation</v>
      </c>
      <c r="E50" s="23">
        <f ca="1"/>
        <v>12334.599999999999</v>
      </c>
      <c r="F50" s="23">
        <f ca="1"/>
        <v>12428.609999999997</v>
      </c>
      <c r="G50" s="23">
        <f ca="1"/>
        <v>12155.25</v>
      </c>
      <c r="H50" s="23">
        <f ca="1"/>
        <v>12190.86</v>
      </c>
      <c r="I50" s="23">
        <f ca="1"/>
        <v>12184.420000000002</v>
      </c>
      <c r="J50" s="23">
        <f ca="1"/>
        <v>12192.920000000002</v>
      </c>
      <c r="K50" s="23">
        <f ca="1"/>
        <v>12138.83</v>
      </c>
      <c r="L50" s="23">
        <f ca="1"/>
        <v>12203.48</v>
      </c>
      <c r="M50" s="23">
        <f ca="1"/>
        <v>12340</v>
      </c>
      <c r="N50" s="23">
        <f ca="1"/>
        <v>12340</v>
      </c>
      <c r="O50" s="23">
        <f ca="1"/>
        <v>12340</v>
      </c>
      <c r="P50" s="23">
        <f ca="1"/>
        <v>12340</v>
      </c>
      <c r="Q50" s="23"/>
      <c r="R50" s="23">
        <f ca="1"/>
        <v>147188.96999999997</v>
      </c>
      <c r="S50" s="23">
        <f ca="1"/>
        <v>148080</v>
      </c>
      <c r="U50" s="23">
        <f ca="1"/>
        <v>12340</v>
      </c>
      <c r="V50" s="23">
        <f ca="1"/>
        <v>12340</v>
      </c>
      <c r="W50" s="23">
        <f ca="1"/>
        <v>12340</v>
      </c>
      <c r="X50" s="23">
        <f ca="1"/>
        <v>12340</v>
      </c>
      <c r="Y50" s="23">
        <f ca="1"/>
        <v>12340</v>
      </c>
      <c r="Z50" s="23">
        <f ca="1"/>
        <v>12340</v>
      </c>
      <c r="AA50" s="23">
        <f ca="1"/>
        <v>12340</v>
      </c>
      <c r="AB50" s="23">
        <f ca="1"/>
        <v>12340</v>
      </c>
      <c r="AC50" s="23">
        <f ca="1"/>
        <v>12340</v>
      </c>
      <c r="AD50" s="23">
        <f ca="1"/>
        <v>12340</v>
      </c>
      <c r="AE50" s="23">
        <f ca="1"/>
        <v>12340</v>
      </c>
      <c r="AF50" s="23">
        <f ca="1"/>
        <v>12340</v>
      </c>
      <c r="AG50" s="23">
        <f ca="1"/>
        <v>148080</v>
      </c>
      <c r="AH50" s="23"/>
    </row>
    <row r="51" spans="2:34" outlineLevel="1" x14ac:dyDescent="0.25">
      <c r="B51">
        <v>1</v>
      </c>
      <c r="C51">
        <v>6620</v>
      </c>
      <c r="D51" t="str">
        <v>Meals</v>
      </c>
      <c r="E51" s="23">
        <f ca="1"/>
        <v>4890.26</v>
      </c>
      <c r="F51" s="23">
        <f ca="1"/>
        <v>4890.7600000000011</v>
      </c>
      <c r="G51" s="23">
        <f ca="1"/>
        <v>4936.5999999999995</v>
      </c>
      <c r="H51" s="23">
        <f ca="1"/>
        <v>4953.0600000000004</v>
      </c>
      <c r="I51" s="23">
        <f ca="1"/>
        <v>4842.1499999999996</v>
      </c>
      <c r="J51" s="23">
        <f ca="1"/>
        <v>4870.57</v>
      </c>
      <c r="K51" s="23">
        <f ca="1"/>
        <v>4858.8900000000003</v>
      </c>
      <c r="L51" s="23">
        <f ca="1"/>
        <v>4833.1400000000003</v>
      </c>
      <c r="M51" s="23">
        <f ca="1"/>
        <v>4890</v>
      </c>
      <c r="N51" s="23">
        <f ca="1"/>
        <v>4890</v>
      </c>
      <c r="O51" s="23">
        <f ca="1"/>
        <v>4890</v>
      </c>
      <c r="P51" s="23">
        <f ca="1"/>
        <v>4890</v>
      </c>
      <c r="Q51" s="23"/>
      <c r="R51" s="23">
        <f ca="1"/>
        <v>58635.43</v>
      </c>
      <c r="S51" s="23">
        <f ca="1"/>
        <v>58680</v>
      </c>
      <c r="U51" s="23">
        <f ca="1"/>
        <v>4890</v>
      </c>
      <c r="V51" s="23">
        <f ca="1"/>
        <v>4890</v>
      </c>
      <c r="W51" s="23">
        <f ca="1"/>
        <v>4890</v>
      </c>
      <c r="X51" s="23">
        <f ca="1"/>
        <v>4890</v>
      </c>
      <c r="Y51" s="23">
        <f ca="1"/>
        <v>4890</v>
      </c>
      <c r="Z51" s="23">
        <f ca="1"/>
        <v>4890</v>
      </c>
      <c r="AA51" s="23">
        <f ca="1"/>
        <v>4890</v>
      </c>
      <c r="AB51" s="23">
        <f ca="1"/>
        <v>4890</v>
      </c>
      <c r="AC51" s="23">
        <f ca="1"/>
        <v>4890</v>
      </c>
      <c r="AD51" s="23">
        <f ca="1"/>
        <v>4890</v>
      </c>
      <c r="AE51" s="23">
        <f ca="1"/>
        <v>4890</v>
      </c>
      <c r="AF51" s="23">
        <f ca="1"/>
        <v>4890</v>
      </c>
      <c r="AG51" s="23">
        <f ca="1"/>
        <v>58680</v>
      </c>
      <c r="AH51" s="23"/>
    </row>
    <row r="52" spans="2:34" outlineLevel="1" x14ac:dyDescent="0.25">
      <c r="B52">
        <v>1</v>
      </c>
      <c r="C52">
        <v>6700</v>
      </c>
      <c r="D52" t="str">
        <v>Utilities</v>
      </c>
      <c r="E52" s="23">
        <f ca="1"/>
        <v>2903.46</v>
      </c>
      <c r="F52" s="23">
        <f ca="1"/>
        <v>2894.19</v>
      </c>
      <c r="G52" s="23">
        <f ca="1"/>
        <v>2900.1400000000008</v>
      </c>
      <c r="H52" s="23">
        <f ca="1"/>
        <v>2917.5299999999997</v>
      </c>
      <c r="I52" s="23">
        <f ca="1"/>
        <v>2875.21</v>
      </c>
      <c r="J52" s="23">
        <f ca="1"/>
        <v>2851.6400000000003</v>
      </c>
      <c r="K52" s="23">
        <f ca="1"/>
        <v>2875.1699999999996</v>
      </c>
      <c r="L52" s="23">
        <f ca="1"/>
        <v>2882.9799999999996</v>
      </c>
      <c r="M52" s="23">
        <f ca="1"/>
        <v>2900</v>
      </c>
      <c r="N52" s="23">
        <f ca="1"/>
        <v>2900</v>
      </c>
      <c r="O52" s="23">
        <f ca="1"/>
        <v>2900</v>
      </c>
      <c r="P52" s="23">
        <f ca="1"/>
        <v>2900</v>
      </c>
      <c r="Q52" s="23"/>
      <c r="R52" s="23">
        <f ca="1"/>
        <v>34700.319999999992</v>
      </c>
      <c r="S52" s="23">
        <f ca="1"/>
        <v>34800</v>
      </c>
      <c r="U52" s="23">
        <f ca="1"/>
        <v>2900</v>
      </c>
      <c r="V52" s="23">
        <f ca="1"/>
        <v>2900</v>
      </c>
      <c r="W52" s="23">
        <f ca="1"/>
        <v>2900</v>
      </c>
      <c r="X52" s="23">
        <f ca="1"/>
        <v>2900</v>
      </c>
      <c r="Y52" s="23">
        <f ca="1"/>
        <v>2900</v>
      </c>
      <c r="Z52" s="23">
        <f ca="1"/>
        <v>2900</v>
      </c>
      <c r="AA52" s="23">
        <f ca="1"/>
        <v>2900</v>
      </c>
      <c r="AB52" s="23">
        <f ca="1"/>
        <v>2900</v>
      </c>
      <c r="AC52" s="23">
        <f ca="1"/>
        <v>2900</v>
      </c>
      <c r="AD52" s="23">
        <f ca="1"/>
        <v>2900</v>
      </c>
      <c r="AE52" s="23">
        <f ca="1"/>
        <v>2900</v>
      </c>
      <c r="AF52" s="23">
        <f ca="1"/>
        <v>2900</v>
      </c>
      <c r="AG52" s="23">
        <f ca="1"/>
        <v>34800</v>
      </c>
      <c r="AH52" s="23"/>
    </row>
    <row r="53" spans="2:34" outlineLevel="1" x14ac:dyDescent="0.25">
      <c r="B53">
        <v>1</v>
      </c>
      <c r="C53">
        <v>6999</v>
      </c>
      <c r="D53" t="str">
        <v>Other Indirect Costs</v>
      </c>
      <c r="E53" s="23">
        <f ca="1"/>
        <v>8045.48</v>
      </c>
      <c r="F53" s="23">
        <f ca="1"/>
        <v>7871.4600000000009</v>
      </c>
      <c r="G53" s="23">
        <f ca="1"/>
        <v>8037.38</v>
      </c>
      <c r="H53" s="23">
        <f ca="1"/>
        <v>7954.86</v>
      </c>
      <c r="I53" s="23">
        <f ca="1"/>
        <v>7942.14</v>
      </c>
      <c r="J53" s="23">
        <f ca="1"/>
        <v>7909.73</v>
      </c>
      <c r="K53" s="23">
        <f ca="1"/>
        <v>7961.68</v>
      </c>
      <c r="L53" s="23">
        <f ca="1"/>
        <v>7984.34</v>
      </c>
      <c r="M53" s="23">
        <f ca="1"/>
        <v>7950</v>
      </c>
      <c r="N53" s="23">
        <f ca="1"/>
        <v>7950</v>
      </c>
      <c r="O53" s="23">
        <f ca="1"/>
        <v>7950</v>
      </c>
      <c r="P53" s="23">
        <f ca="1"/>
        <v>7950</v>
      </c>
      <c r="Q53" s="23"/>
      <c r="R53" s="23">
        <f ca="1"/>
        <v>95507.07</v>
      </c>
      <c r="S53" s="23">
        <f ca="1"/>
        <v>95400</v>
      </c>
      <c r="U53" s="23">
        <f ca="1"/>
        <v>7950</v>
      </c>
      <c r="V53" s="23">
        <f ca="1"/>
        <v>7950</v>
      </c>
      <c r="W53" s="23">
        <f ca="1"/>
        <v>7950</v>
      </c>
      <c r="X53" s="23">
        <f ca="1"/>
        <v>7950</v>
      </c>
      <c r="Y53" s="23">
        <f ca="1"/>
        <v>7950</v>
      </c>
      <c r="Z53" s="23">
        <f ca="1"/>
        <v>7950</v>
      </c>
      <c r="AA53" s="23">
        <f ca="1"/>
        <v>7950</v>
      </c>
      <c r="AB53" s="23">
        <f ca="1"/>
        <v>7950</v>
      </c>
      <c r="AC53" s="23">
        <f ca="1"/>
        <v>7950</v>
      </c>
      <c r="AD53" s="23">
        <f ca="1"/>
        <v>7950</v>
      </c>
      <c r="AE53" s="23">
        <f ca="1"/>
        <v>7950</v>
      </c>
      <c r="AF53" s="23">
        <f ca="1"/>
        <v>7950</v>
      </c>
      <c r="AG53" s="23">
        <f ca="1"/>
        <v>95400</v>
      </c>
      <c r="AH53" s="23"/>
    </row>
    <row r="54" spans="2:34" outlineLevel="1" x14ac:dyDescent="0.25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2:34" outlineLevel="1" x14ac:dyDescent="0.25"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2:34" outlineLevel="1" x14ac:dyDescent="0.25"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2:34" outlineLevel="1" x14ac:dyDescent="0.25"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2:34" outlineLevel="1" x14ac:dyDescent="0.25"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2:34" outlineLevel="1" x14ac:dyDescent="0.25"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spans="2:34" outlineLevel="1" x14ac:dyDescent="0.25"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spans="2:34" x14ac:dyDescent="0.25"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2:34" x14ac:dyDescent="0.25"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</row>
    <row r="63" spans="2:34" x14ac:dyDescent="0.25"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2:34" x14ac:dyDescent="0.25"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</row>
    <row r="65" spans="21:34" x14ac:dyDescent="0.25"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spans="21:34" x14ac:dyDescent="0.25"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</row>
    <row r="67" spans="21:34" x14ac:dyDescent="0.25"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</row>
    <row r="68" spans="21:34" x14ac:dyDescent="0.25"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spans="21:34" x14ac:dyDescent="0.25"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</row>
    <row r="70" spans="21:34" x14ac:dyDescent="0.25"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</row>
    <row r="71" spans="21:34" x14ac:dyDescent="0.25"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</row>
    <row r="72" spans="21:34" x14ac:dyDescent="0.25"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</row>
    <row r="73" spans="21:34" x14ac:dyDescent="0.25"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</row>
    <row r="74" spans="21:34" x14ac:dyDescent="0.25"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74B6-3BB5-4453-86FC-1CEAF4864E7D}">
  <sheetPr>
    <outlinePr summaryBelow="0"/>
  </sheetPr>
  <dimension ref="A1:AH74"/>
  <sheetViews>
    <sheetView showGridLines="0" zoomScale="85" zoomScaleNormal="85" workbookViewId="0">
      <selection activeCell="E16" sqref="E16"/>
    </sheetView>
  </sheetViews>
  <sheetFormatPr defaultRowHeight="15.75" outlineLevelRow="1" outlineLevelCol="1" x14ac:dyDescent="0.25"/>
  <cols>
    <col min="1" max="1" width="14.75" customWidth="1" outlineLevel="1"/>
    <col min="2" max="2" width="7.75" customWidth="1" outlineLevel="1"/>
    <col min="4" max="4" width="27" bestFit="1" customWidth="1"/>
    <col min="5" max="16" width="12.875" bestFit="1" customWidth="1"/>
    <col min="17" max="17" width="2.75" customWidth="1"/>
    <col min="18" max="19" width="14.25" style="23" bestFit="1" customWidth="1"/>
    <col min="20" max="20" width="4.125" customWidth="1"/>
    <col min="21" max="21" width="21.75" bestFit="1" customWidth="1"/>
    <col min="22" max="32" width="10.375" bestFit="1" customWidth="1"/>
    <col min="33" max="33" width="14.25" bestFit="1" customWidth="1"/>
  </cols>
  <sheetData>
    <row r="1" spans="1:34" x14ac:dyDescent="0.25">
      <c r="D1" s="2" t="s">
        <v>77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</row>
    <row r="2" spans="1:34" x14ac:dyDescent="0.25">
      <c r="B2" s="18"/>
      <c r="D2" s="2" t="s">
        <v>73</v>
      </c>
      <c r="E2" s="2">
        <f>(E4&lt;=Control!$B$4)*1</f>
        <v>1</v>
      </c>
      <c r="F2" s="2">
        <f>(F4&lt;=Control!$B$4)*1</f>
        <v>1</v>
      </c>
      <c r="G2" s="2">
        <f>(G4&lt;=Control!$B$4)*1</f>
        <v>1</v>
      </c>
      <c r="H2" s="2">
        <f>(H4&lt;=Control!$B$4)*1</f>
        <v>1</v>
      </c>
      <c r="I2" s="2">
        <f>(I4&lt;=Control!$B$4)*1</f>
        <v>1</v>
      </c>
      <c r="J2" s="2">
        <f>(J4&lt;=Control!$B$4)*1</f>
        <v>1</v>
      </c>
      <c r="K2" s="2">
        <f>(K4&lt;=Control!$B$4)*1</f>
        <v>1</v>
      </c>
      <c r="L2" s="2">
        <f>(L4&lt;=Control!$B$4)*1</f>
        <v>1</v>
      </c>
      <c r="M2" s="2">
        <f>(M4&lt;=Control!$B$4)*1</f>
        <v>0</v>
      </c>
      <c r="N2" s="2">
        <f>(N4&lt;=Control!$B$4)*1</f>
        <v>0</v>
      </c>
      <c r="O2" s="2">
        <f>(O4&lt;=Control!$B$4)*1</f>
        <v>0</v>
      </c>
      <c r="P2" s="2">
        <f>(P4&lt;=Control!$B$4)*1</f>
        <v>0</v>
      </c>
    </row>
    <row r="3" spans="1:34" x14ac:dyDescent="0.25">
      <c r="A3" s="18" t="s">
        <v>69</v>
      </c>
      <c r="D3" s="2" t="s">
        <v>74</v>
      </c>
      <c r="E3" s="6">
        <f>IF(E2=1,SUMIFS(tblGLData[Amount],tblGLData[Date],E$4)+E5,E5-U5)</f>
        <v>1.0477378964424133E-9</v>
      </c>
      <c r="F3" s="6">
        <f>IF(F2=1,SUMIFS(tblGLData[Amount],tblGLData[Date],F$4)+F5,F5-V5)</f>
        <v>5.8207660913467407E-11</v>
      </c>
      <c r="G3" s="6">
        <f>IF(G2=1,SUMIFS(tblGLData[Amount],tblGLData[Date],G$4)+G5,G5-W5)</f>
        <v>2.0954757928848267E-9</v>
      </c>
      <c r="H3" s="6">
        <f>IF(H2=1,SUMIFS(tblGLData[Amount],tblGLData[Date],H$4)+H5,H5-X5)</f>
        <v>4.0745362639427185E-9</v>
      </c>
      <c r="I3" s="6">
        <f>IF(I2=1,SUMIFS(tblGLData[Amount],tblGLData[Date],I$4)+I5,I5-Y5)</f>
        <v>1.7462298274040222E-9</v>
      </c>
      <c r="J3" s="6">
        <f>IF(J2=1,SUMIFS(tblGLData[Amount],tblGLData[Date],J$4)+J5,J5-Z5)</f>
        <v>2.3283064365386963E-10</v>
      </c>
      <c r="K3" s="6">
        <f>IF(K2=1,SUMIFS(tblGLData[Amount],tblGLData[Date],K$4)+K5,K5-AA5)</f>
        <v>1.3969838619232178E-9</v>
      </c>
      <c r="L3" s="6">
        <f>IF(L2=1,SUMIFS(tblGLData[Amount],tblGLData[Date],L$4)+L5,L5-AB5)</f>
        <v>4.6566128730773926E-10</v>
      </c>
      <c r="M3" s="6">
        <f>IF(M2=1,SUMIFS(tblGLData[Amount],tblGLData[Date],M$4)+M5,M5-AC5)</f>
        <v>0</v>
      </c>
      <c r="N3" s="6">
        <f>IF(N2=1,SUMIFS(tblGLData[Amount],tblGLData[Date],N$4)+N5,N5-AD5)</f>
        <v>0</v>
      </c>
      <c r="O3" s="6">
        <f>IF(O2=1,SUMIFS(tblGLData[Amount],tblGLData[Date],O$4)+O5,O5-AE5)</f>
        <v>0</v>
      </c>
      <c r="P3" s="6">
        <f>IF(P2=1,SUMIFS(tblGLData[Amount],tblGLData[Date],P$4)+P5,P5-AF5)</f>
        <v>0</v>
      </c>
      <c r="Q3" s="23"/>
      <c r="U3" s="18" t="s">
        <v>69</v>
      </c>
    </row>
    <row r="4" spans="1:34" x14ac:dyDescent="0.25">
      <c r="A4" s="18" t="s">
        <v>53</v>
      </c>
      <c r="B4" s="18" t="s">
        <v>54</v>
      </c>
      <c r="C4" s="3" t="s">
        <v>3</v>
      </c>
      <c r="D4" s="3" t="s">
        <v>15</v>
      </c>
      <c r="E4" s="28">
        <f>EDATE(Control!$B$9,E1-1)</f>
        <v>45108</v>
      </c>
      <c r="F4" s="28">
        <f>EDATE(Control!$B$9,F1-1)</f>
        <v>45139</v>
      </c>
      <c r="G4" s="28">
        <f>EDATE(Control!$B$9,G1-1)</f>
        <v>45170</v>
      </c>
      <c r="H4" s="28">
        <f>EDATE(Control!$B$9,H1-1)</f>
        <v>45200</v>
      </c>
      <c r="I4" s="28">
        <f>EDATE(Control!$B$9,I1-1)</f>
        <v>45231</v>
      </c>
      <c r="J4" s="28">
        <f>EDATE(Control!$B$9,J1-1)</f>
        <v>45261</v>
      </c>
      <c r="K4" s="28">
        <f>EDATE(Control!$B$9,K1-1)</f>
        <v>45292</v>
      </c>
      <c r="L4" s="28">
        <f>EDATE(Control!$B$9,L1-1)</f>
        <v>45323</v>
      </c>
      <c r="M4" s="28">
        <f>EDATE(Control!$B$9,M1-1)</f>
        <v>45352</v>
      </c>
      <c r="N4" s="28">
        <f>EDATE(Control!$B$9,N1-1)</f>
        <v>45383</v>
      </c>
      <c r="O4" s="28">
        <f>EDATE(Control!$B$9,O1-1)</f>
        <v>45413</v>
      </c>
      <c r="P4" s="28">
        <f>EDATE(Control!$B$9,P1-1)</f>
        <v>45444</v>
      </c>
      <c r="Q4" s="27"/>
      <c r="R4" s="25" t="s">
        <v>49</v>
      </c>
      <c r="S4" s="25" t="s">
        <v>76</v>
      </c>
      <c r="U4" s="3" t="s">
        <v>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x14ac:dyDescent="0.25">
      <c r="C5" s="3"/>
      <c r="D5" s="3" t="s">
        <v>72</v>
      </c>
      <c r="E5" s="24">
        <f>E6-E15-E33</f>
        <v>623660.82000000065</v>
      </c>
      <c r="F5" s="24">
        <f t="shared" ref="F5:P5" si="0">F6-F15-F33</f>
        <v>441663.32000000047</v>
      </c>
      <c r="G5" s="24">
        <f t="shared" si="0"/>
        <v>940926.45000000065</v>
      </c>
      <c r="H5" s="24">
        <f t="shared" si="0"/>
        <v>889747.46000000066</v>
      </c>
      <c r="I5" s="24">
        <f t="shared" si="0"/>
        <v>904831.74000000069</v>
      </c>
      <c r="J5" s="24">
        <f t="shared" si="0"/>
        <v>890613.81999999937</v>
      </c>
      <c r="K5" s="24">
        <f t="shared" si="0"/>
        <v>757855.58000000007</v>
      </c>
      <c r="L5" s="24">
        <f t="shared" si="0"/>
        <v>942992.7699999999</v>
      </c>
      <c r="M5" s="24">
        <f t="shared" si="0"/>
        <v>891350</v>
      </c>
      <c r="N5" s="24">
        <f t="shared" si="0"/>
        <v>826550</v>
      </c>
      <c r="O5" s="24">
        <f t="shared" si="0"/>
        <v>952250</v>
      </c>
      <c r="P5" s="24">
        <f t="shared" si="0"/>
        <v>866600</v>
      </c>
      <c r="Q5" s="24"/>
      <c r="R5" s="24">
        <f>SUM(E5:P5)</f>
        <v>9929041.9600000028</v>
      </c>
      <c r="S5" s="24">
        <f>AG5</f>
        <v>11362340</v>
      </c>
      <c r="U5" s="24">
        <f t="shared" ref="U5" si="1">U6-U15-U33</f>
        <v>952250</v>
      </c>
      <c r="V5" s="24">
        <f t="shared" ref="V5" si="2">V6-V15-V33</f>
        <v>967860</v>
      </c>
      <c r="W5" s="24">
        <f t="shared" ref="W5" si="3">W6-W15-W33</f>
        <v>978780</v>
      </c>
      <c r="X5" s="24">
        <f t="shared" ref="X5" si="4">X6-X15-X33</f>
        <v>1014690</v>
      </c>
      <c r="Y5" s="24">
        <f t="shared" ref="Y5" si="5">Y6-Y15-Y33</f>
        <v>1026160</v>
      </c>
      <c r="Z5" s="24">
        <f t="shared" ref="Z5" si="6">Z6-Z15-Z33</f>
        <v>976180</v>
      </c>
      <c r="AA5" s="24">
        <f t="shared" ref="AA5" si="7">AA6-AA15-AA33</f>
        <v>976180</v>
      </c>
      <c r="AB5" s="24">
        <f t="shared" ref="AB5" si="8">AB6-AB15-AB33</f>
        <v>933490</v>
      </c>
      <c r="AC5" s="24">
        <f t="shared" ref="AC5" si="9">AC6-AC15-AC33</f>
        <v>891350</v>
      </c>
      <c r="AD5" s="24">
        <f t="shared" ref="AD5" si="10">AD6-AD15-AD33</f>
        <v>826550</v>
      </c>
      <c r="AE5" s="24">
        <f t="shared" ref="AE5" si="11">AE6-AE15-AE33</f>
        <v>952250</v>
      </c>
      <c r="AF5" s="24">
        <f t="shared" ref="AF5" si="12">AF6-AF15-AF33</f>
        <v>866600</v>
      </c>
      <c r="AG5" s="24">
        <f>SUM(U5:AF5)</f>
        <v>11362340</v>
      </c>
      <c r="AH5" s="23"/>
    </row>
    <row r="6" spans="1:34" x14ac:dyDescent="0.25">
      <c r="A6" s="17" t="s">
        <v>7</v>
      </c>
      <c r="C6" s="2"/>
      <c r="D6" s="3" t="str">
        <f>"Total "&amp;A6</f>
        <v>Total Revenue</v>
      </c>
      <c r="E6" s="29">
        <f>SUM(E7:E14)</f>
        <v>4689049.4300000006</v>
      </c>
      <c r="F6" s="29">
        <f t="shared" ref="F6:P6" si="13">SUM(F7:F14)</f>
        <v>4760075.6100000003</v>
      </c>
      <c r="G6" s="29">
        <f t="shared" si="13"/>
        <v>4970974.0500000007</v>
      </c>
      <c r="H6" s="29">
        <f t="shared" si="13"/>
        <v>5076466.1500000004</v>
      </c>
      <c r="I6" s="29">
        <f t="shared" si="13"/>
        <v>5072060.49</v>
      </c>
      <c r="J6" s="29">
        <f t="shared" si="13"/>
        <v>5045103.0299999993</v>
      </c>
      <c r="K6" s="29">
        <f t="shared" si="13"/>
        <v>5040689.91</v>
      </c>
      <c r="L6" s="29">
        <f t="shared" si="13"/>
        <v>5041472.18</v>
      </c>
      <c r="M6" s="29">
        <f t="shared" si="13"/>
        <v>4670980</v>
      </c>
      <c r="N6" s="29">
        <f t="shared" si="13"/>
        <v>4243480</v>
      </c>
      <c r="O6" s="29">
        <f t="shared" si="13"/>
        <v>4670980</v>
      </c>
      <c r="P6" s="29">
        <f t="shared" si="13"/>
        <v>4237730</v>
      </c>
      <c r="Q6" s="24"/>
      <c r="R6" s="24">
        <f t="shared" ref="R6:R59" si="14">SUM(E6:P6)</f>
        <v>57519060.850000001</v>
      </c>
      <c r="S6" s="24">
        <f t="shared" ref="S6:S59" si="15">AG6</f>
        <v>58690200</v>
      </c>
      <c r="U6" s="24">
        <f t="shared" ref="U6" si="16">SUM(U7:U14)</f>
        <v>4670980</v>
      </c>
      <c r="V6" s="24">
        <f t="shared" ref="V6" si="17">SUM(V7:V14)</f>
        <v>4773390</v>
      </c>
      <c r="W6" s="24">
        <f t="shared" ref="W6" si="18">SUM(W7:W14)</f>
        <v>4978210</v>
      </c>
      <c r="X6" s="24">
        <f t="shared" ref="X6" si="19">SUM(X7:X14)</f>
        <v>5080620</v>
      </c>
      <c r="Y6" s="24">
        <f t="shared" ref="Y6" si="20">SUM(Y7:Y14)</f>
        <v>5291190</v>
      </c>
      <c r="Z6" s="24">
        <f t="shared" ref="Z6" si="21">SUM(Z7:Z14)</f>
        <v>5496010</v>
      </c>
      <c r="AA6" s="24">
        <f t="shared" ref="AA6" si="22">SUM(AA7:AA14)</f>
        <v>5496010</v>
      </c>
      <c r="AB6" s="24">
        <f t="shared" ref="AB6" si="23">SUM(AB7:AB14)</f>
        <v>5080620</v>
      </c>
      <c r="AC6" s="24">
        <f t="shared" ref="AC6" si="24">SUM(AC7:AC14)</f>
        <v>4670980</v>
      </c>
      <c r="AD6" s="24">
        <f t="shared" ref="AD6" si="25">SUM(AD7:AD14)</f>
        <v>4243480</v>
      </c>
      <c r="AE6" s="24">
        <f t="shared" ref="AE6" si="26">SUM(AE7:AE14)</f>
        <v>4670980</v>
      </c>
      <c r="AF6" s="24">
        <f t="shared" ref="AF6" si="27">SUM(AF7:AF14)</f>
        <v>4237730</v>
      </c>
      <c r="AG6" s="24">
        <f t="shared" ref="AG6:AG13" si="28">SUM(U6:AF6)</f>
        <v>58690200</v>
      </c>
      <c r="AH6" s="23"/>
    </row>
    <row r="7" spans="1:34" outlineLevel="1" x14ac:dyDescent="0.25">
      <c r="B7">
        <f>IF(C7="",0,VLOOKUP(C7,tblAccounts[],4,0))</f>
        <v>-1</v>
      </c>
      <c r="C7" s="30">
        <v>3100</v>
      </c>
      <c r="D7" s="2" t="str">
        <f>IF(C7="","",VLOOKUP(C7,tblAccounts[],2,0))</f>
        <v>Sales Gadgets</v>
      </c>
      <c r="E7" s="26">
        <f>IF(E$2=1,SUMIFS(tblGLData[Amount],tblGLData[Date],E$4,tblGLData[Account],$C7)*$B7,U7)</f>
        <v>2352488.94</v>
      </c>
      <c r="F7" s="26">
        <f>IF(F$2=1,SUMIFS(tblGLData[Amount],tblGLData[Date],F$4,tblGLData[Account],$C7)*$B7,V7)</f>
        <v>2401718.88</v>
      </c>
      <c r="G7" s="26">
        <f>IF(G$2=1,SUMIFS(tblGLData[Amount],tblGLData[Date],G$4,tblGLData[Account],$C7)*$B7,W7)</f>
        <v>2505404.9000000004</v>
      </c>
      <c r="H7" s="26">
        <f>IF(H$2=1,SUMIFS(tblGLData[Amount],tblGLData[Date],H$4,tblGLData[Account],$C7)*$B7,X7)</f>
        <v>2581124.67</v>
      </c>
      <c r="I7" s="26">
        <f>IF(I$2=1,SUMIFS(tblGLData[Amount],tblGLData[Date],I$4,tblGLData[Account],$C7)*$B7,Y7)</f>
        <v>2536880.81</v>
      </c>
      <c r="J7" s="26">
        <f>IF(J$2=1,SUMIFS(tblGLData[Amount],tblGLData[Date],J$4,tblGLData[Account],$C7)*$B7,Z7)</f>
        <v>2524818.6800000002</v>
      </c>
      <c r="K7" s="26">
        <f>IF(K$2=1,SUMIFS(tblGLData[Amount],tblGLData[Date],K$4,tblGLData[Account],$C7)*$B7,AA7)</f>
        <v>2537435.0499999998</v>
      </c>
      <c r="L7" s="26">
        <f>IF(L$2=1,SUMIFS(tblGLData[Amount],tblGLData[Date],L$4,tblGLData[Account],$C7)*$B7,AB7)</f>
        <v>2520841.4699999997</v>
      </c>
      <c r="M7" s="26">
        <f>IF(M$2=1,SUMIFS(tblGLData[Amount],tblGLData[Date],M$4,tblGLData[Account],$C7)*$B7,AC7)</f>
        <v>2360270</v>
      </c>
      <c r="N7" s="26">
        <f>IF(N$2=1,SUMIFS(tblGLData[Amount],tblGLData[Date],N$4,tblGLData[Account],$C7)*$B7,AD7)</f>
        <v>2141480</v>
      </c>
      <c r="O7" s="26">
        <f>IF(O$2=1,SUMIFS(tblGLData[Amount],tblGLData[Date],O$4,tblGLData[Account],$C7)*$B7,AE7)</f>
        <v>2360270</v>
      </c>
      <c r="P7" s="26">
        <f>IF(P$2=1,SUMIFS(tblGLData[Amount],tblGLData[Date],P$4,tblGLData[Account],$C7)*$B7,AF7)</f>
        <v>2138565</v>
      </c>
      <c r="Q7" s="6"/>
      <c r="R7" s="24">
        <f t="shared" si="14"/>
        <v>28961298.399999999</v>
      </c>
      <c r="S7" s="24">
        <f t="shared" si="15"/>
        <v>29673600</v>
      </c>
      <c r="U7" s="6">
        <f>SUMIFS('Budget Data'!D$2:D$175,'Budget Data'!$C$2:$C$175,$C7)</f>
        <v>2360270</v>
      </c>
      <c r="V7" s="6">
        <f>SUMIFS('Budget Data'!E$2:E$175,'Budget Data'!$C$2:$C$175,$C7)</f>
        <v>2412685</v>
      </c>
      <c r="W7" s="6">
        <f>SUMIFS('Budget Data'!F$2:F$175,'Budget Data'!$C$2:$C$175,$C7)</f>
        <v>2517515</v>
      </c>
      <c r="X7" s="6">
        <f>SUMIFS('Budget Data'!G$2:G$175,'Budget Data'!$C$2:$C$175,$C7)</f>
        <v>2569930</v>
      </c>
      <c r="Y7" s="6">
        <f>SUMIFS('Budget Data'!H$2:H$175,'Budget Data'!$C$2:$C$175,$C7)</f>
        <v>2677675</v>
      </c>
      <c r="Z7" s="6">
        <f>SUMIFS('Budget Data'!I$2:I$175,'Budget Data'!$C$2:$C$175,$C7)</f>
        <v>2782505</v>
      </c>
      <c r="AA7" s="6">
        <f>SUMIFS('Budget Data'!J$2:J$175,'Budget Data'!$C$2:$C$175,$C7)</f>
        <v>2782505</v>
      </c>
      <c r="AB7" s="6">
        <f>SUMIFS('Budget Data'!K$2:K$175,'Budget Data'!$C$2:$C$175,$C7)</f>
        <v>2569930</v>
      </c>
      <c r="AC7" s="6">
        <f>SUMIFS('Budget Data'!L$2:L$175,'Budget Data'!$C$2:$C$175,$C7)</f>
        <v>2360270</v>
      </c>
      <c r="AD7" s="6">
        <f>SUMIFS('Budget Data'!M$2:M$175,'Budget Data'!$C$2:$C$175,$C7)</f>
        <v>2141480</v>
      </c>
      <c r="AE7" s="6">
        <f>SUMIFS('Budget Data'!N$2:N$175,'Budget Data'!$C$2:$C$175,$C7)</f>
        <v>2360270</v>
      </c>
      <c r="AF7" s="6">
        <f>SUMIFS('Budget Data'!O$2:O$175,'Budget Data'!$C$2:$C$175,$C7)</f>
        <v>2138565</v>
      </c>
      <c r="AG7" s="24">
        <f t="shared" si="28"/>
        <v>29673600</v>
      </c>
      <c r="AH7" s="23"/>
    </row>
    <row r="8" spans="1:34" outlineLevel="1" x14ac:dyDescent="0.25">
      <c r="B8">
        <f>IF(C8="",0,VLOOKUP(C8,tblAccounts[],4,0))</f>
        <v>-1</v>
      </c>
      <c r="C8" s="30">
        <v>3200</v>
      </c>
      <c r="D8" s="2" t="str">
        <f>IF(C8="","",VLOOKUP(C8,tblAccounts[],2,0))</f>
        <v>Sales Widgets</v>
      </c>
      <c r="E8" s="26">
        <f>IF(E$2=1,SUMIFS(tblGLData[Amount],tblGLData[Date],E$4,tblGLData[Account],$C8)*$B8,U8)</f>
        <v>2277380.52</v>
      </c>
      <c r="F8" s="26">
        <f>IF(F$2=1,SUMIFS(tblGLData[Amount],tblGLData[Date],F$4,tblGLData[Account],$C8)*$B8,V8)</f>
        <v>2298342.58</v>
      </c>
      <c r="G8" s="26">
        <f>IF(G$2=1,SUMIFS(tblGLData[Amount],tblGLData[Date],G$4,tblGLData[Account],$C8)*$B8,W8)</f>
        <v>2406464.08</v>
      </c>
      <c r="H8" s="26">
        <f>IF(H$2=1,SUMIFS(tblGLData[Amount],tblGLData[Date],H$4,tblGLData[Account],$C8)*$B8,X8)</f>
        <v>2435995.77</v>
      </c>
      <c r="I8" s="26">
        <f>IF(I$2=1,SUMIFS(tblGLData[Amount],tblGLData[Date],I$4,tblGLData[Account],$C8)*$B8,Y8)</f>
        <v>2476050.12</v>
      </c>
      <c r="J8" s="26">
        <f>IF(J$2=1,SUMIFS(tblGLData[Amount],tblGLData[Date],J$4,tblGLData[Account],$C8)*$B8,Z8)</f>
        <v>2461488.9</v>
      </c>
      <c r="K8" s="26">
        <f>IF(K$2=1,SUMIFS(tblGLData[Amount],tblGLData[Date],K$4,tblGLData[Account],$C8)*$B8,AA8)</f>
        <v>2444120.67</v>
      </c>
      <c r="L8" s="26">
        <f>IF(L$2=1,SUMIFS(tblGLData[Amount],tblGLData[Date],L$4,tblGLData[Account],$C8)*$B8,AB8)</f>
        <v>2461380.59</v>
      </c>
      <c r="M8" s="26">
        <f>IF(M$2=1,SUMIFS(tblGLData[Amount],tblGLData[Date],M$4,tblGLData[Account],$C8)*$B8,AC8)</f>
        <v>2251710</v>
      </c>
      <c r="N8" s="26">
        <f>IF(N$2=1,SUMIFS(tblGLData[Amount],tblGLData[Date],N$4,tblGLData[Account],$C8)*$B8,AD8)</f>
        <v>2043000</v>
      </c>
      <c r="O8" s="26">
        <f>IF(O$2=1,SUMIFS(tblGLData[Amount],tblGLData[Date],O$4,tblGLData[Account],$C8)*$B8,AE8)</f>
        <v>2251710</v>
      </c>
      <c r="P8" s="26">
        <f>IF(P$2=1,SUMIFS(tblGLData[Amount],tblGLData[Date],P$4,tblGLData[Account],$C8)*$B8,AF8)</f>
        <v>2040165</v>
      </c>
      <c r="Q8" s="6"/>
      <c r="R8" s="24">
        <f t="shared" si="14"/>
        <v>27847808.23</v>
      </c>
      <c r="S8" s="24">
        <f t="shared" si="15"/>
        <v>28308600</v>
      </c>
      <c r="U8" s="6">
        <f>SUMIFS('Budget Data'!D$2:D$175,'Budget Data'!$C$2:$C$175,$C8)</f>
        <v>2251710</v>
      </c>
      <c r="V8" s="6">
        <f>SUMIFS('Budget Data'!E$2:E$175,'Budget Data'!$C$2:$C$175,$C8)</f>
        <v>2301705</v>
      </c>
      <c r="W8" s="6">
        <f>SUMIFS('Budget Data'!F$2:F$175,'Budget Data'!$C$2:$C$175,$C8)</f>
        <v>2401695</v>
      </c>
      <c r="X8" s="6">
        <f>SUMIFS('Budget Data'!G$2:G$175,'Budget Data'!$C$2:$C$175,$C8)</f>
        <v>2451690</v>
      </c>
      <c r="Y8" s="6">
        <f>SUMIFS('Budget Data'!H$2:H$175,'Budget Data'!$C$2:$C$175,$C8)</f>
        <v>2554515</v>
      </c>
      <c r="Z8" s="6">
        <f>SUMIFS('Budget Data'!I$2:I$175,'Budget Data'!$C$2:$C$175,$C8)</f>
        <v>2654505</v>
      </c>
      <c r="AA8" s="6">
        <f>SUMIFS('Budget Data'!J$2:J$175,'Budget Data'!$C$2:$C$175,$C8)</f>
        <v>2654505</v>
      </c>
      <c r="AB8" s="6">
        <f>SUMIFS('Budget Data'!K$2:K$175,'Budget Data'!$C$2:$C$175,$C8)</f>
        <v>2451690</v>
      </c>
      <c r="AC8" s="6">
        <f>SUMIFS('Budget Data'!L$2:L$175,'Budget Data'!$C$2:$C$175,$C8)</f>
        <v>2251710</v>
      </c>
      <c r="AD8" s="6">
        <f>SUMIFS('Budget Data'!M$2:M$175,'Budget Data'!$C$2:$C$175,$C8)</f>
        <v>2043000</v>
      </c>
      <c r="AE8" s="6">
        <f>SUMIFS('Budget Data'!N$2:N$175,'Budget Data'!$C$2:$C$175,$C8)</f>
        <v>2251710</v>
      </c>
      <c r="AF8" s="6">
        <f>SUMIFS('Budget Data'!O$2:O$175,'Budget Data'!$C$2:$C$175,$C8)</f>
        <v>2040165</v>
      </c>
      <c r="AG8" s="24">
        <f t="shared" si="28"/>
        <v>28308600</v>
      </c>
      <c r="AH8" s="23"/>
    </row>
    <row r="9" spans="1:34" outlineLevel="1" x14ac:dyDescent="0.25">
      <c r="B9">
        <f>IF(C9="",0,VLOOKUP(C9,tblAccounts[],4,0))</f>
        <v>-1</v>
      </c>
      <c r="C9" s="30">
        <v>3300</v>
      </c>
      <c r="D9" s="2" t="str">
        <f>IF(C9="","",VLOOKUP(C9,tblAccounts[],2,0))</f>
        <v>Other Sales</v>
      </c>
      <c r="E9" s="26">
        <f>IF(E$2=1,SUMIFS(tblGLData[Amount],tblGLData[Date],E$4,tblGLData[Account],$C9)*$B9,U9)</f>
        <v>50188.2</v>
      </c>
      <c r="F9" s="26">
        <f>IF(F$2=1,SUMIFS(tblGLData[Amount],tblGLData[Date],F$4,tblGLData[Account],$C9)*$B9,V9)</f>
        <v>51129.94</v>
      </c>
      <c r="G9" s="26">
        <f>IF(G$2=1,SUMIFS(tblGLData[Amount],tblGLData[Date],G$4,tblGLData[Account],$C9)*$B9,W9)</f>
        <v>50036.979999999996</v>
      </c>
      <c r="H9" s="26">
        <f>IF(H$2=1,SUMIFS(tblGLData[Amount],tblGLData[Date],H$4,tblGLData[Account],$C9)*$B9,X9)</f>
        <v>50338.94</v>
      </c>
      <c r="I9" s="26">
        <f>IF(I$2=1,SUMIFS(tblGLData[Amount],tblGLData[Date],I$4,tblGLData[Account],$C9)*$B9,Y9)</f>
        <v>50048.149999999994</v>
      </c>
      <c r="J9" s="26">
        <f>IF(J$2=1,SUMIFS(tblGLData[Amount],tblGLData[Date],J$4,tblGLData[Account],$C9)*$B9,Z9)</f>
        <v>49776.520000000004</v>
      </c>
      <c r="K9" s="26">
        <f>IF(K$2=1,SUMIFS(tblGLData[Amount],tblGLData[Date],K$4,tblGLData[Account],$C9)*$B9,AA9)</f>
        <v>50106.91</v>
      </c>
      <c r="L9" s="26">
        <f>IF(L$2=1,SUMIFS(tblGLData[Amount],tblGLData[Date],L$4,tblGLData[Account],$C9)*$B9,AB9)</f>
        <v>50262.5</v>
      </c>
      <c r="M9" s="26">
        <f>IF(M$2=1,SUMIFS(tblGLData[Amount],tblGLData[Date],M$4,tblGLData[Account],$C9)*$B9,AC9)</f>
        <v>50000</v>
      </c>
      <c r="N9" s="26">
        <f>IF(N$2=1,SUMIFS(tblGLData[Amount],tblGLData[Date],N$4,tblGLData[Account],$C9)*$B9,AD9)</f>
        <v>50000</v>
      </c>
      <c r="O9" s="26">
        <f>IF(O$2=1,SUMIFS(tblGLData[Amount],tblGLData[Date],O$4,tblGLData[Account],$C9)*$B9,AE9)</f>
        <v>50000</v>
      </c>
      <c r="P9" s="26">
        <f>IF(P$2=1,SUMIFS(tblGLData[Amount],tblGLData[Date],P$4,tblGLData[Account],$C9)*$B9,AF9)</f>
        <v>50000</v>
      </c>
      <c r="Q9" s="6"/>
      <c r="R9" s="24">
        <f t="shared" si="14"/>
        <v>601888.14</v>
      </c>
      <c r="S9" s="24">
        <f t="shared" si="15"/>
        <v>600000</v>
      </c>
      <c r="U9" s="6">
        <f>SUMIFS('Budget Data'!D$2:D$175,'Budget Data'!$C$2:$C$175,$C9)</f>
        <v>50000</v>
      </c>
      <c r="V9" s="6">
        <f>SUMIFS('Budget Data'!E$2:E$175,'Budget Data'!$C$2:$C$175,$C9)</f>
        <v>50000</v>
      </c>
      <c r="W9" s="6">
        <f>SUMIFS('Budget Data'!F$2:F$175,'Budget Data'!$C$2:$C$175,$C9)</f>
        <v>50000</v>
      </c>
      <c r="X9" s="6">
        <f>SUMIFS('Budget Data'!G$2:G$175,'Budget Data'!$C$2:$C$175,$C9)</f>
        <v>50000</v>
      </c>
      <c r="Y9" s="6">
        <f>SUMIFS('Budget Data'!H$2:H$175,'Budget Data'!$C$2:$C$175,$C9)</f>
        <v>50000</v>
      </c>
      <c r="Z9" s="6">
        <f>SUMIFS('Budget Data'!I$2:I$175,'Budget Data'!$C$2:$C$175,$C9)</f>
        <v>50000</v>
      </c>
      <c r="AA9" s="6">
        <f>SUMIFS('Budget Data'!J$2:J$175,'Budget Data'!$C$2:$C$175,$C9)</f>
        <v>50000</v>
      </c>
      <c r="AB9" s="6">
        <f>SUMIFS('Budget Data'!K$2:K$175,'Budget Data'!$C$2:$C$175,$C9)</f>
        <v>50000</v>
      </c>
      <c r="AC9" s="6">
        <f>SUMIFS('Budget Data'!L$2:L$175,'Budget Data'!$C$2:$C$175,$C9)</f>
        <v>50000</v>
      </c>
      <c r="AD9" s="6">
        <f>SUMIFS('Budget Data'!M$2:M$175,'Budget Data'!$C$2:$C$175,$C9)</f>
        <v>50000</v>
      </c>
      <c r="AE9" s="6">
        <f>SUMIFS('Budget Data'!N$2:N$175,'Budget Data'!$C$2:$C$175,$C9)</f>
        <v>50000</v>
      </c>
      <c r="AF9" s="6">
        <f>SUMIFS('Budget Data'!O$2:O$175,'Budget Data'!$C$2:$C$175,$C9)</f>
        <v>50000</v>
      </c>
      <c r="AG9" s="24">
        <f t="shared" si="28"/>
        <v>600000</v>
      </c>
      <c r="AH9" s="23"/>
    </row>
    <row r="10" spans="1:34" outlineLevel="1" x14ac:dyDescent="0.25">
      <c r="B10">
        <f>IF(C10="",0,VLOOKUP(C10,tblAccounts[],4,0))</f>
        <v>-1</v>
      </c>
      <c r="C10" s="30">
        <v>3400</v>
      </c>
      <c r="D10" s="2" t="str">
        <f>IF(C10="","",VLOOKUP(C10,tblAccounts[],2,0))</f>
        <v>Interest Income</v>
      </c>
      <c r="E10" s="26">
        <f>IF(E$2=1,SUMIFS(tblGLData[Amount],tblGLData[Date],E$4,tblGLData[Account],$C10)*$B10,U10)</f>
        <v>6014.16</v>
      </c>
      <c r="F10" s="26">
        <f>IF(F$2=1,SUMIFS(tblGLData[Amount],tblGLData[Date],F$4,tblGLData[Account],$C10)*$B10,V10)</f>
        <v>5935.87</v>
      </c>
      <c r="G10" s="26">
        <f>IF(G$2=1,SUMIFS(tblGLData[Amount],tblGLData[Date],G$4,tblGLData[Account],$C10)*$B10,W10)</f>
        <v>6070.02</v>
      </c>
      <c r="H10" s="26">
        <f>IF(H$2=1,SUMIFS(tblGLData[Amount],tblGLData[Date],H$4,tblGLData[Account],$C10)*$B10,X10)</f>
        <v>5986.98</v>
      </c>
      <c r="I10" s="26">
        <f>IF(I$2=1,SUMIFS(tblGLData[Amount],tblGLData[Date],I$4,tblGLData[Account],$C10)*$B10,Y10)</f>
        <v>6040.84</v>
      </c>
      <c r="J10" s="26">
        <f>IF(J$2=1,SUMIFS(tblGLData[Amount],tblGLData[Date],J$4,tblGLData[Account],$C10)*$B10,Z10)</f>
        <v>5996.93</v>
      </c>
      <c r="K10" s="26">
        <f>IF(K$2=1,SUMIFS(tblGLData[Amount],tblGLData[Date],K$4,tblGLData[Account],$C10)*$B10,AA10)</f>
        <v>6008.12</v>
      </c>
      <c r="L10" s="26">
        <f>IF(L$2=1,SUMIFS(tblGLData[Amount],tblGLData[Date],L$4,tblGLData[Account],$C10)*$B10,AB10)</f>
        <v>5953.94</v>
      </c>
      <c r="M10" s="26">
        <f>IF(M$2=1,SUMIFS(tblGLData[Amount],tblGLData[Date],M$4,tblGLData[Account],$C10)*$B10,AC10)</f>
        <v>6000</v>
      </c>
      <c r="N10" s="26">
        <f>IF(N$2=1,SUMIFS(tblGLData[Amount],tblGLData[Date],N$4,tblGLData[Account],$C10)*$B10,AD10)</f>
        <v>6000</v>
      </c>
      <c r="O10" s="26">
        <f>IF(O$2=1,SUMIFS(tblGLData[Amount],tblGLData[Date],O$4,tblGLData[Account],$C10)*$B10,AE10)</f>
        <v>6000</v>
      </c>
      <c r="P10" s="26">
        <f>IF(P$2=1,SUMIFS(tblGLData[Amount],tblGLData[Date],P$4,tblGLData[Account],$C10)*$B10,AF10)</f>
        <v>6000</v>
      </c>
      <c r="Q10" s="6"/>
      <c r="R10" s="24">
        <f t="shared" si="14"/>
        <v>72006.860000000015</v>
      </c>
      <c r="S10" s="24">
        <f t="shared" si="15"/>
        <v>72000</v>
      </c>
      <c r="U10" s="6">
        <f>SUMIFS('Budget Data'!D$2:D$175,'Budget Data'!$C$2:$C$175,$C10)</f>
        <v>6000</v>
      </c>
      <c r="V10" s="6">
        <f>SUMIFS('Budget Data'!E$2:E$175,'Budget Data'!$C$2:$C$175,$C10)</f>
        <v>6000</v>
      </c>
      <c r="W10" s="6">
        <f>SUMIFS('Budget Data'!F$2:F$175,'Budget Data'!$C$2:$C$175,$C10)</f>
        <v>6000</v>
      </c>
      <c r="X10" s="6">
        <f>SUMIFS('Budget Data'!G$2:G$175,'Budget Data'!$C$2:$C$175,$C10)</f>
        <v>6000</v>
      </c>
      <c r="Y10" s="6">
        <f>SUMIFS('Budget Data'!H$2:H$175,'Budget Data'!$C$2:$C$175,$C10)</f>
        <v>6000</v>
      </c>
      <c r="Z10" s="6">
        <f>SUMIFS('Budget Data'!I$2:I$175,'Budget Data'!$C$2:$C$175,$C10)</f>
        <v>6000</v>
      </c>
      <c r="AA10" s="6">
        <f>SUMIFS('Budget Data'!J$2:J$175,'Budget Data'!$C$2:$C$175,$C10)</f>
        <v>6000</v>
      </c>
      <c r="AB10" s="6">
        <f>SUMIFS('Budget Data'!K$2:K$175,'Budget Data'!$C$2:$C$175,$C10)</f>
        <v>6000</v>
      </c>
      <c r="AC10" s="6">
        <f>SUMIFS('Budget Data'!L$2:L$175,'Budget Data'!$C$2:$C$175,$C10)</f>
        <v>6000</v>
      </c>
      <c r="AD10" s="6">
        <f>SUMIFS('Budget Data'!M$2:M$175,'Budget Data'!$C$2:$C$175,$C10)</f>
        <v>6000</v>
      </c>
      <c r="AE10" s="6">
        <f>SUMIFS('Budget Data'!N$2:N$175,'Budget Data'!$C$2:$C$175,$C10)</f>
        <v>6000</v>
      </c>
      <c r="AF10" s="6">
        <f>SUMIFS('Budget Data'!O$2:O$175,'Budget Data'!$C$2:$C$175,$C10)</f>
        <v>6000</v>
      </c>
      <c r="AG10" s="24">
        <f t="shared" si="28"/>
        <v>72000</v>
      </c>
      <c r="AH10" s="23"/>
    </row>
    <row r="11" spans="1:34" outlineLevel="1" x14ac:dyDescent="0.25">
      <c r="B11">
        <f>IF(C11="",0,VLOOKUP(C11,tblAccounts[],4,0))</f>
        <v>-1</v>
      </c>
      <c r="C11" s="30">
        <v>3900</v>
      </c>
      <c r="D11" s="2" t="str">
        <f>IF(C11="","",VLOOKUP(C11,tblAccounts[],2,0))</f>
        <v>Gain / Loss on Sale of Assets</v>
      </c>
      <c r="E11" s="26">
        <f>IF(E$2=1,SUMIFS(tblGLData[Amount],tblGLData[Date],E$4,tblGLData[Account],$C11)*$B11,U11)</f>
        <v>2977.61</v>
      </c>
      <c r="F11" s="26">
        <f>IF(F$2=1,SUMIFS(tblGLData[Amount],tblGLData[Date],F$4,tblGLData[Account],$C11)*$B11,V11)</f>
        <v>2948.34</v>
      </c>
      <c r="G11" s="26">
        <f>IF(G$2=1,SUMIFS(tblGLData[Amount],tblGLData[Date],G$4,tblGLData[Account],$C11)*$B11,W11)</f>
        <v>2998.0699999999997</v>
      </c>
      <c r="H11" s="26">
        <f>IF(H$2=1,SUMIFS(tblGLData[Amount],tblGLData[Date],H$4,tblGLData[Account],$C11)*$B11,X11)</f>
        <v>3019.79</v>
      </c>
      <c r="I11" s="26">
        <f>IF(I$2=1,SUMIFS(tblGLData[Amount],tblGLData[Date],I$4,tblGLData[Account],$C11)*$B11,Y11)</f>
        <v>3040.5699999999997</v>
      </c>
      <c r="J11" s="26">
        <f>IF(J$2=1,SUMIFS(tblGLData[Amount],tblGLData[Date],J$4,tblGLData[Account],$C11)*$B11,Z11)</f>
        <v>3022</v>
      </c>
      <c r="K11" s="26">
        <f>IF(K$2=1,SUMIFS(tblGLData[Amount],tblGLData[Date],K$4,tblGLData[Account],$C11)*$B11,AA11)</f>
        <v>3019.16</v>
      </c>
      <c r="L11" s="26">
        <f>IF(L$2=1,SUMIFS(tblGLData[Amount],tblGLData[Date],L$4,tblGLData[Account],$C11)*$B11,AB11)</f>
        <v>3033.68</v>
      </c>
      <c r="M11" s="26">
        <f>IF(M$2=1,SUMIFS(tblGLData[Amount],tblGLData[Date],M$4,tblGLData[Account],$C11)*$B11,AC11)</f>
        <v>3000</v>
      </c>
      <c r="N11" s="26">
        <f>IF(N$2=1,SUMIFS(tblGLData[Amount],tblGLData[Date],N$4,tblGLData[Account],$C11)*$B11,AD11)</f>
        <v>3000</v>
      </c>
      <c r="O11" s="26">
        <f>IF(O$2=1,SUMIFS(tblGLData[Amount],tblGLData[Date],O$4,tblGLData[Account],$C11)*$B11,AE11)</f>
        <v>3000</v>
      </c>
      <c r="P11" s="26">
        <f>IF(P$2=1,SUMIFS(tblGLData[Amount],tblGLData[Date],P$4,tblGLData[Account],$C11)*$B11,AF11)</f>
        <v>3000</v>
      </c>
      <c r="Q11" s="6"/>
      <c r="R11" s="24">
        <f t="shared" si="14"/>
        <v>36059.22</v>
      </c>
      <c r="S11" s="24">
        <f t="shared" si="15"/>
        <v>36000</v>
      </c>
      <c r="U11" s="6">
        <f>SUMIFS('Budget Data'!D$2:D$175,'Budget Data'!$C$2:$C$175,$C11)</f>
        <v>3000</v>
      </c>
      <c r="V11" s="6">
        <f>SUMIFS('Budget Data'!E$2:E$175,'Budget Data'!$C$2:$C$175,$C11)</f>
        <v>3000</v>
      </c>
      <c r="W11" s="6">
        <f>SUMIFS('Budget Data'!F$2:F$175,'Budget Data'!$C$2:$C$175,$C11)</f>
        <v>3000</v>
      </c>
      <c r="X11" s="6">
        <f>SUMIFS('Budget Data'!G$2:G$175,'Budget Data'!$C$2:$C$175,$C11)</f>
        <v>3000</v>
      </c>
      <c r="Y11" s="6">
        <f>SUMIFS('Budget Data'!H$2:H$175,'Budget Data'!$C$2:$C$175,$C11)</f>
        <v>3000</v>
      </c>
      <c r="Z11" s="6">
        <f>SUMIFS('Budget Data'!I$2:I$175,'Budget Data'!$C$2:$C$175,$C11)</f>
        <v>3000</v>
      </c>
      <c r="AA11" s="6">
        <f>SUMIFS('Budget Data'!J$2:J$175,'Budget Data'!$C$2:$C$175,$C11)</f>
        <v>3000</v>
      </c>
      <c r="AB11" s="6">
        <f>SUMIFS('Budget Data'!K$2:K$175,'Budget Data'!$C$2:$C$175,$C11)</f>
        <v>3000</v>
      </c>
      <c r="AC11" s="6">
        <f>SUMIFS('Budget Data'!L$2:L$175,'Budget Data'!$C$2:$C$175,$C11)</f>
        <v>3000</v>
      </c>
      <c r="AD11" s="6">
        <f>SUMIFS('Budget Data'!M$2:M$175,'Budget Data'!$C$2:$C$175,$C11)</f>
        <v>3000</v>
      </c>
      <c r="AE11" s="6">
        <f>SUMIFS('Budget Data'!N$2:N$175,'Budget Data'!$C$2:$C$175,$C11)</f>
        <v>3000</v>
      </c>
      <c r="AF11" s="6">
        <f>SUMIFS('Budget Data'!O$2:O$175,'Budget Data'!$C$2:$C$175,$C11)</f>
        <v>3000</v>
      </c>
      <c r="AG11" s="24">
        <f t="shared" si="28"/>
        <v>36000</v>
      </c>
      <c r="AH11" s="23"/>
    </row>
    <row r="12" spans="1:34" outlineLevel="1" x14ac:dyDescent="0.25">
      <c r="B12">
        <f>IF(C12="",0,VLOOKUP(C12,tblAccounts[],4,0))</f>
        <v>0</v>
      </c>
      <c r="C12" s="30"/>
      <c r="D12" s="2" t="str">
        <f>IF(C12="","",VLOOKUP(C12,tblAccounts[],2,0))</f>
        <v/>
      </c>
      <c r="E12" s="26">
        <f>IF(E$2=1,SUMIFS(tblGLData[Amount],tblGLData[Date],E$4,tblGLData[Account],$C12)*$B12,U12)</f>
        <v>0</v>
      </c>
      <c r="F12" s="26">
        <f>IF(F$2=1,SUMIFS(tblGLData[Amount],tblGLData[Date],F$4,tblGLData[Account],$C12)*$B12,V12)</f>
        <v>0</v>
      </c>
      <c r="G12" s="26">
        <f>IF(G$2=1,SUMIFS(tblGLData[Amount],tblGLData[Date],G$4,tblGLData[Account],$C12)*$B12,W12)</f>
        <v>0</v>
      </c>
      <c r="H12" s="26">
        <f>IF(H$2=1,SUMIFS(tblGLData[Amount],tblGLData[Date],H$4,tblGLData[Account],$C12)*$B12,X12)</f>
        <v>0</v>
      </c>
      <c r="I12" s="26">
        <f>IF(I$2=1,SUMIFS(tblGLData[Amount],tblGLData[Date],I$4,tblGLData[Account],$C12)*$B12,Y12)</f>
        <v>0</v>
      </c>
      <c r="J12" s="26">
        <f>IF(J$2=1,SUMIFS(tblGLData[Amount],tblGLData[Date],J$4,tblGLData[Account],$C12)*$B12,Z12)</f>
        <v>0</v>
      </c>
      <c r="K12" s="26">
        <f>IF(K$2=1,SUMIFS(tblGLData[Amount],tblGLData[Date],K$4,tblGLData[Account],$C12)*$B12,AA12)</f>
        <v>0</v>
      </c>
      <c r="L12" s="26">
        <f>IF(L$2=1,SUMIFS(tblGLData[Amount],tblGLData[Date],L$4,tblGLData[Account],$C12)*$B12,AB12)</f>
        <v>0</v>
      </c>
      <c r="M12" s="26">
        <f>IF(M$2=1,SUMIFS(tblGLData[Amount],tblGLData[Date],M$4,tblGLData[Account],$C12)*$B12,AC12)</f>
        <v>0</v>
      </c>
      <c r="N12" s="26">
        <f>IF(N$2=1,SUMIFS(tblGLData[Amount],tblGLData[Date],N$4,tblGLData[Account],$C12)*$B12,AD12)</f>
        <v>0</v>
      </c>
      <c r="O12" s="26">
        <f>IF(O$2=1,SUMIFS(tblGLData[Amount],tblGLData[Date],O$4,tblGLData[Account],$C12)*$B12,AE12)</f>
        <v>0</v>
      </c>
      <c r="P12" s="26">
        <f>IF(P$2=1,SUMIFS(tblGLData[Amount],tblGLData[Date],P$4,tblGLData[Account],$C12)*$B12,AF12)</f>
        <v>0</v>
      </c>
      <c r="Q12" s="6"/>
      <c r="R12" s="24">
        <f t="shared" si="14"/>
        <v>0</v>
      </c>
      <c r="S12" s="24">
        <f t="shared" si="15"/>
        <v>0</v>
      </c>
      <c r="U12" s="6">
        <f>SUMIFS('Budget Data'!D$2:D$175,'Budget Data'!$C$2:$C$175,$C12)</f>
        <v>0</v>
      </c>
      <c r="V12" s="6">
        <f>SUMIFS('Budget Data'!E$2:E$175,'Budget Data'!$C$2:$C$175,$C12)</f>
        <v>0</v>
      </c>
      <c r="W12" s="6">
        <f>SUMIFS('Budget Data'!F$2:F$175,'Budget Data'!$C$2:$C$175,$C12)</f>
        <v>0</v>
      </c>
      <c r="X12" s="6">
        <f>SUMIFS('Budget Data'!G$2:G$175,'Budget Data'!$C$2:$C$175,$C12)</f>
        <v>0</v>
      </c>
      <c r="Y12" s="6">
        <f>SUMIFS('Budget Data'!H$2:H$175,'Budget Data'!$C$2:$C$175,$C12)</f>
        <v>0</v>
      </c>
      <c r="Z12" s="6">
        <f>SUMIFS('Budget Data'!I$2:I$175,'Budget Data'!$C$2:$C$175,$C12)</f>
        <v>0</v>
      </c>
      <c r="AA12" s="6">
        <f>SUMIFS('Budget Data'!J$2:J$175,'Budget Data'!$C$2:$C$175,$C12)</f>
        <v>0</v>
      </c>
      <c r="AB12" s="6">
        <f>SUMIFS('Budget Data'!K$2:K$175,'Budget Data'!$C$2:$C$175,$C12)</f>
        <v>0</v>
      </c>
      <c r="AC12" s="6">
        <f>SUMIFS('Budget Data'!L$2:L$175,'Budget Data'!$C$2:$C$175,$C12)</f>
        <v>0</v>
      </c>
      <c r="AD12" s="6">
        <f>SUMIFS('Budget Data'!M$2:M$175,'Budget Data'!$C$2:$C$175,$C12)</f>
        <v>0</v>
      </c>
      <c r="AE12" s="6">
        <f>SUMIFS('Budget Data'!N$2:N$175,'Budget Data'!$C$2:$C$175,$C12)</f>
        <v>0</v>
      </c>
      <c r="AF12" s="6">
        <f>SUMIFS('Budget Data'!O$2:O$175,'Budget Data'!$C$2:$C$175,$C12)</f>
        <v>0</v>
      </c>
      <c r="AG12" s="24">
        <f t="shared" si="28"/>
        <v>0</v>
      </c>
      <c r="AH12" s="23"/>
    </row>
    <row r="13" spans="1:34" outlineLevel="1" x14ac:dyDescent="0.25">
      <c r="B13">
        <f>IF(C13="",0,VLOOKUP(C13,tblAccounts[],4,0))</f>
        <v>0</v>
      </c>
      <c r="C13" s="30"/>
      <c r="D13" s="2" t="str">
        <f>IF(C13="","",VLOOKUP(C13,tblAccounts[],2,0))</f>
        <v/>
      </c>
      <c r="E13" s="26">
        <f>IF(E$2=1,SUMIFS(tblGLData[Amount],tblGLData[Date],E$4,tblGLData[Account],$C13)*$B13,U13)</f>
        <v>0</v>
      </c>
      <c r="F13" s="26">
        <f>IF(F$2=1,SUMIFS(tblGLData[Amount],tblGLData[Date],F$4,tblGLData[Account],$C13)*$B13,V13)</f>
        <v>0</v>
      </c>
      <c r="G13" s="26">
        <f>IF(G$2=1,SUMIFS(tblGLData[Amount],tblGLData[Date],G$4,tblGLData[Account],$C13)*$B13,W13)</f>
        <v>0</v>
      </c>
      <c r="H13" s="26">
        <f>IF(H$2=1,SUMIFS(tblGLData[Amount],tblGLData[Date],H$4,tblGLData[Account],$C13)*$B13,X13)</f>
        <v>0</v>
      </c>
      <c r="I13" s="26">
        <f>IF(I$2=1,SUMIFS(tblGLData[Amount],tblGLData[Date],I$4,tblGLData[Account],$C13)*$B13,Y13)</f>
        <v>0</v>
      </c>
      <c r="J13" s="26">
        <f>IF(J$2=1,SUMIFS(tblGLData[Amount],tblGLData[Date],J$4,tblGLData[Account],$C13)*$B13,Z13)</f>
        <v>0</v>
      </c>
      <c r="K13" s="26">
        <f>IF(K$2=1,SUMIFS(tblGLData[Amount],tblGLData[Date],K$4,tblGLData[Account],$C13)*$B13,AA13)</f>
        <v>0</v>
      </c>
      <c r="L13" s="26">
        <f>IF(L$2=1,SUMIFS(tblGLData[Amount],tblGLData[Date],L$4,tblGLData[Account],$C13)*$B13,AB13)</f>
        <v>0</v>
      </c>
      <c r="M13" s="26">
        <f>IF(M$2=1,SUMIFS(tblGLData[Amount],tblGLData[Date],M$4,tblGLData[Account],$C13)*$B13,AC13)</f>
        <v>0</v>
      </c>
      <c r="N13" s="26">
        <f>IF(N$2=1,SUMIFS(tblGLData[Amount],tblGLData[Date],N$4,tblGLData[Account],$C13)*$B13,AD13)</f>
        <v>0</v>
      </c>
      <c r="O13" s="26">
        <f>IF(O$2=1,SUMIFS(tblGLData[Amount],tblGLData[Date],O$4,tblGLData[Account],$C13)*$B13,AE13)</f>
        <v>0</v>
      </c>
      <c r="P13" s="26">
        <f>IF(P$2=1,SUMIFS(tblGLData[Amount],tblGLData[Date],P$4,tblGLData[Account],$C13)*$B13,AF13)</f>
        <v>0</v>
      </c>
      <c r="Q13" s="6"/>
      <c r="R13" s="24">
        <f t="shared" si="14"/>
        <v>0</v>
      </c>
      <c r="S13" s="24">
        <f t="shared" si="15"/>
        <v>0</v>
      </c>
      <c r="U13" s="6">
        <f>SUMIFS('Budget Data'!D$2:D$175,'Budget Data'!$C$2:$C$175,$C13)</f>
        <v>0</v>
      </c>
      <c r="V13" s="6">
        <f>SUMIFS('Budget Data'!E$2:E$175,'Budget Data'!$C$2:$C$175,$C13)</f>
        <v>0</v>
      </c>
      <c r="W13" s="6">
        <f>SUMIFS('Budget Data'!F$2:F$175,'Budget Data'!$C$2:$C$175,$C13)</f>
        <v>0</v>
      </c>
      <c r="X13" s="6">
        <f>SUMIFS('Budget Data'!G$2:G$175,'Budget Data'!$C$2:$C$175,$C13)</f>
        <v>0</v>
      </c>
      <c r="Y13" s="6">
        <f>SUMIFS('Budget Data'!H$2:H$175,'Budget Data'!$C$2:$C$175,$C13)</f>
        <v>0</v>
      </c>
      <c r="Z13" s="6">
        <f>SUMIFS('Budget Data'!I$2:I$175,'Budget Data'!$C$2:$C$175,$C13)</f>
        <v>0</v>
      </c>
      <c r="AA13" s="6">
        <f>SUMIFS('Budget Data'!J$2:J$175,'Budget Data'!$C$2:$C$175,$C13)</f>
        <v>0</v>
      </c>
      <c r="AB13" s="6">
        <f>SUMIFS('Budget Data'!K$2:K$175,'Budget Data'!$C$2:$C$175,$C13)</f>
        <v>0</v>
      </c>
      <c r="AC13" s="6">
        <f>SUMIFS('Budget Data'!L$2:L$175,'Budget Data'!$C$2:$C$175,$C13)</f>
        <v>0</v>
      </c>
      <c r="AD13" s="6">
        <f>SUMIFS('Budget Data'!M$2:M$175,'Budget Data'!$C$2:$C$175,$C13)</f>
        <v>0</v>
      </c>
      <c r="AE13" s="6">
        <f>SUMIFS('Budget Data'!N$2:N$175,'Budget Data'!$C$2:$C$175,$C13)</f>
        <v>0</v>
      </c>
      <c r="AF13" s="6">
        <f>SUMIFS('Budget Data'!O$2:O$175,'Budget Data'!$C$2:$C$175,$C13)</f>
        <v>0</v>
      </c>
      <c r="AG13" s="24">
        <f t="shared" si="28"/>
        <v>0</v>
      </c>
      <c r="AH13" s="23"/>
    </row>
    <row r="14" spans="1:34" x14ac:dyDescent="0.25">
      <c r="C14" s="2"/>
      <c r="D14" s="2"/>
      <c r="E14" s="2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23"/>
    </row>
    <row r="15" spans="1:34" x14ac:dyDescent="0.25">
      <c r="A15" s="17" t="s">
        <v>11</v>
      </c>
      <c r="C15" s="2"/>
      <c r="D15" s="3" t="str">
        <f>"Total "&amp;A15</f>
        <v>Total Direct Costs</v>
      </c>
      <c r="E15" s="29">
        <f>SUM(E16:E32)</f>
        <v>3673983.98</v>
      </c>
      <c r="F15" s="29">
        <f t="shared" ref="F15:P15" si="29">SUM(F16:F32)</f>
        <v>3927867.88</v>
      </c>
      <c r="G15" s="29">
        <f t="shared" si="29"/>
        <v>3640563.1</v>
      </c>
      <c r="H15" s="29">
        <f t="shared" si="29"/>
        <v>3793931.82</v>
      </c>
      <c r="I15" s="29">
        <f t="shared" si="29"/>
        <v>3774569.1199999996</v>
      </c>
      <c r="J15" s="29">
        <f t="shared" si="29"/>
        <v>3762683.63</v>
      </c>
      <c r="K15" s="29">
        <f t="shared" si="29"/>
        <v>3890646.04</v>
      </c>
      <c r="L15" s="29">
        <f t="shared" si="29"/>
        <v>3706651.13</v>
      </c>
      <c r="M15" s="29">
        <f t="shared" si="29"/>
        <v>3388000</v>
      </c>
      <c r="N15" s="29">
        <f t="shared" si="29"/>
        <v>3025300</v>
      </c>
      <c r="O15" s="29">
        <f t="shared" si="29"/>
        <v>3327100</v>
      </c>
      <c r="P15" s="29">
        <f t="shared" si="29"/>
        <v>2979500</v>
      </c>
      <c r="Q15" s="24"/>
      <c r="R15" s="24">
        <f t="shared" si="14"/>
        <v>42890796.699999996</v>
      </c>
      <c r="S15" s="24">
        <f t="shared" si="15"/>
        <v>42628300</v>
      </c>
      <c r="U15" s="24">
        <f>SUM(U16:U31)</f>
        <v>3327100</v>
      </c>
      <c r="V15" s="24">
        <f t="shared" ref="V15:AF15" si="30">SUM(V16:V31)</f>
        <v>3413900</v>
      </c>
      <c r="W15" s="24">
        <f t="shared" si="30"/>
        <v>3607800</v>
      </c>
      <c r="X15" s="24">
        <f t="shared" si="30"/>
        <v>3674300</v>
      </c>
      <c r="Y15" s="24">
        <f t="shared" si="30"/>
        <v>3873400</v>
      </c>
      <c r="Z15" s="24">
        <f t="shared" si="30"/>
        <v>4128200</v>
      </c>
      <c r="AA15" s="24">
        <f t="shared" si="30"/>
        <v>4128200</v>
      </c>
      <c r="AB15" s="24">
        <f t="shared" si="30"/>
        <v>3755500</v>
      </c>
      <c r="AC15" s="24">
        <f t="shared" si="30"/>
        <v>3388000</v>
      </c>
      <c r="AD15" s="24">
        <f t="shared" si="30"/>
        <v>3025300</v>
      </c>
      <c r="AE15" s="24">
        <f t="shared" si="30"/>
        <v>3327100</v>
      </c>
      <c r="AF15" s="24">
        <f t="shared" si="30"/>
        <v>2979500</v>
      </c>
      <c r="AG15" s="24">
        <f>SUM(U15:AF15)</f>
        <v>42628300</v>
      </c>
      <c r="AH15" s="23"/>
    </row>
    <row r="16" spans="1:34" outlineLevel="1" x14ac:dyDescent="0.25">
      <c r="B16">
        <f>IF(C16="",0,VLOOKUP(C16,tblAccounts[],4,0))</f>
        <v>1</v>
      </c>
      <c r="C16" s="30">
        <v>4100</v>
      </c>
      <c r="D16" s="2" t="str">
        <f>IF(C16="","",VLOOKUP(C16,tblAccounts[],2,0))</f>
        <v>Production Labour</v>
      </c>
      <c r="E16" s="26">
        <f>IF(E$2=1,SUMIFS(tblGLData[Amount],tblGLData[Date],E$4,tblGLData[Account],$C16)*$B16,U16)</f>
        <v>971658.53</v>
      </c>
      <c r="F16" s="26">
        <f>IF(F$2=1,SUMIFS(tblGLData[Amount],tblGLData[Date],F$4,tblGLData[Account],$C16)*$B16,V16)</f>
        <v>946088.95</v>
      </c>
      <c r="G16" s="26">
        <f>IF(G$2=1,SUMIFS(tblGLData[Amount],tblGLData[Date],G$4,tblGLData[Account],$C16)*$B16,W16)</f>
        <v>903167.22</v>
      </c>
      <c r="H16" s="26">
        <f>IF(H$2=1,SUMIFS(tblGLData[Amount],tblGLData[Date],H$4,tblGLData[Account],$C16)*$B16,X16)</f>
        <v>949713.03</v>
      </c>
      <c r="I16" s="26">
        <f>IF(I$2=1,SUMIFS(tblGLData[Amount],tblGLData[Date],I$4,tblGLData[Account],$C16)*$B16,Y16)</f>
        <v>950922.99</v>
      </c>
      <c r="J16" s="26">
        <f>IF(J$2=1,SUMIFS(tblGLData[Amount],tblGLData[Date],J$4,tblGLData[Account],$C16)*$B16,Z16)</f>
        <v>937665.01</v>
      </c>
      <c r="K16" s="26">
        <f>IF(K$2=1,SUMIFS(tblGLData[Amount],tblGLData[Date],K$4,tblGLData[Account],$C16)*$B16,AA16)</f>
        <v>949070.10000000009</v>
      </c>
      <c r="L16" s="26">
        <f>IF(L$2=1,SUMIFS(tblGLData[Amount],tblGLData[Date],L$4,tblGLData[Account],$C16)*$B16,AB16)</f>
        <v>958617.10000000009</v>
      </c>
      <c r="M16" s="26">
        <f>IF(M$2=1,SUMIFS(tblGLData[Amount],tblGLData[Date],M$4,tblGLData[Account],$C16)*$B16,AC16)</f>
        <v>847500</v>
      </c>
      <c r="N16" s="26">
        <f>IF(N$2=1,SUMIFS(tblGLData[Amount],tblGLData[Date],N$4,tblGLData[Account],$C16)*$B16,AD16)</f>
        <v>847500</v>
      </c>
      <c r="O16" s="26">
        <f>IF(O$2=1,SUMIFS(tblGLData[Amount],tblGLData[Date],O$4,tblGLData[Account],$C16)*$B16,AE16)</f>
        <v>946500</v>
      </c>
      <c r="P16" s="26">
        <f>IF(P$2=1,SUMIFS(tblGLData[Amount],tblGLData[Date],P$4,tblGLData[Account],$C16)*$B16,AF16)</f>
        <v>913500</v>
      </c>
      <c r="Q16" s="6"/>
      <c r="R16" s="24">
        <f t="shared" si="14"/>
        <v>11121902.93</v>
      </c>
      <c r="S16" s="24">
        <f t="shared" si="15"/>
        <v>10599000</v>
      </c>
      <c r="U16" s="6">
        <f>SUMIFS('Budget Data'!D$2:D$175,'Budget Data'!$C$2:$C$175,$C16)</f>
        <v>946500</v>
      </c>
      <c r="V16" s="6">
        <f>SUMIFS('Budget Data'!E$2:E$175,'Budget Data'!$C$2:$C$175,$C16)</f>
        <v>946500</v>
      </c>
      <c r="W16" s="6">
        <f>SUMIFS('Budget Data'!F$2:F$175,'Budget Data'!$C$2:$C$175,$C16)</f>
        <v>913500</v>
      </c>
      <c r="X16" s="6">
        <f>SUMIFS('Budget Data'!G$2:G$175,'Budget Data'!$C$2:$C$175,$C16)</f>
        <v>946500</v>
      </c>
      <c r="Y16" s="6">
        <f>SUMIFS('Budget Data'!H$2:H$175,'Budget Data'!$C$2:$C$175,$C16)</f>
        <v>913500</v>
      </c>
      <c r="Z16" s="6">
        <f>SUMIFS('Budget Data'!I$2:I$175,'Budget Data'!$C$2:$C$175,$C16)</f>
        <v>781500</v>
      </c>
      <c r="AA16" s="6">
        <f>SUMIFS('Budget Data'!J$2:J$175,'Budget Data'!$C$2:$C$175,$C16)</f>
        <v>781500</v>
      </c>
      <c r="AB16" s="6">
        <f>SUMIFS('Budget Data'!K$2:K$175,'Budget Data'!$C$2:$C$175,$C16)</f>
        <v>814500</v>
      </c>
      <c r="AC16" s="6">
        <f>SUMIFS('Budget Data'!L$2:L$175,'Budget Data'!$C$2:$C$175,$C16)</f>
        <v>847500</v>
      </c>
      <c r="AD16" s="6">
        <f>SUMIFS('Budget Data'!M$2:M$175,'Budget Data'!$C$2:$C$175,$C16)</f>
        <v>847500</v>
      </c>
      <c r="AE16" s="6">
        <f>SUMIFS('Budget Data'!N$2:N$175,'Budget Data'!$C$2:$C$175,$C16)</f>
        <v>946500</v>
      </c>
      <c r="AF16" s="6">
        <f>SUMIFS('Budget Data'!O$2:O$175,'Budget Data'!$C$2:$C$175,$C16)</f>
        <v>913500</v>
      </c>
      <c r="AG16" s="24">
        <f t="shared" ref="AG16:AG59" si="31">SUM(U16:AF16)</f>
        <v>10599000</v>
      </c>
      <c r="AH16" s="23"/>
    </row>
    <row r="17" spans="2:34" outlineLevel="1" x14ac:dyDescent="0.25">
      <c r="B17">
        <f>IF(C17="",0,VLOOKUP(C17,tblAccounts[],4,0))</f>
        <v>1</v>
      </c>
      <c r="C17" s="30">
        <v>4110</v>
      </c>
      <c r="D17" s="2" t="str">
        <f>IF(C17="","",VLOOKUP(C17,tblAccounts[],2,0))</f>
        <v>Maintenance Labour</v>
      </c>
      <c r="E17" s="26">
        <f>IF(E$2=1,SUMIFS(tblGLData[Amount],tblGLData[Date],E$4,tblGLData[Account],$C17)*$B17,U17)</f>
        <v>194912.13</v>
      </c>
      <c r="F17" s="26">
        <f>IF(F$2=1,SUMIFS(tblGLData[Amount],tblGLData[Date],F$4,tblGLData[Account],$C17)*$B17,V17)</f>
        <v>192792.02000000002</v>
      </c>
      <c r="G17" s="26">
        <f>IF(G$2=1,SUMIFS(tblGLData[Amount],tblGLData[Date],G$4,tblGLData[Account],$C17)*$B17,W17)</f>
        <v>185347.81</v>
      </c>
      <c r="H17" s="26">
        <f>IF(H$2=1,SUMIFS(tblGLData[Amount],tblGLData[Date],H$4,tblGLData[Account],$C17)*$B17,X17)</f>
        <v>193944.39</v>
      </c>
      <c r="I17" s="26">
        <f>IF(I$2=1,SUMIFS(tblGLData[Amount],tblGLData[Date],I$4,tblGLData[Account],$C17)*$B17,Y17)</f>
        <v>193043.5</v>
      </c>
      <c r="J17" s="26">
        <f>IF(J$2=1,SUMIFS(tblGLData[Amount],tblGLData[Date],J$4,tblGLData[Account],$C17)*$B17,Z17)</f>
        <v>192918.89</v>
      </c>
      <c r="K17" s="26">
        <f>IF(K$2=1,SUMIFS(tblGLData[Amount],tblGLData[Date],K$4,tblGLData[Account],$C17)*$B17,AA17)</f>
        <v>194131.46000000002</v>
      </c>
      <c r="L17" s="26">
        <f>IF(L$2=1,SUMIFS(tblGLData[Amount],tblGLData[Date],L$4,tblGLData[Account],$C17)*$B17,AB17)</f>
        <v>195035.91999999998</v>
      </c>
      <c r="M17" s="26">
        <f>IF(M$2=1,SUMIFS(tblGLData[Amount],tblGLData[Date],M$4,tblGLData[Account],$C17)*$B17,AC17)</f>
        <v>173300</v>
      </c>
      <c r="N17" s="26">
        <f>IF(N$2=1,SUMIFS(tblGLData[Amount],tblGLData[Date],N$4,tblGLData[Account],$C17)*$B17,AD17)</f>
        <v>173300</v>
      </c>
      <c r="O17" s="26">
        <f>IF(O$2=1,SUMIFS(tblGLData[Amount],tblGLData[Date],O$4,tblGLData[Account],$C17)*$B17,AE17)</f>
        <v>193700</v>
      </c>
      <c r="P17" s="26">
        <f>IF(P$2=1,SUMIFS(tblGLData[Amount],tblGLData[Date],P$4,tblGLData[Account],$C17)*$B17,AF17)</f>
        <v>186900</v>
      </c>
      <c r="Q17" s="6"/>
      <c r="R17" s="24">
        <f t="shared" si="14"/>
        <v>2269326.12</v>
      </c>
      <c r="S17" s="24">
        <f t="shared" si="15"/>
        <v>2168000</v>
      </c>
      <c r="U17" s="6">
        <f>SUMIFS('Budget Data'!D$2:D$175,'Budget Data'!$C$2:$C$175,$C17)</f>
        <v>193700</v>
      </c>
      <c r="V17" s="6">
        <f>SUMIFS('Budget Data'!E$2:E$175,'Budget Data'!$C$2:$C$175,$C17)</f>
        <v>193700</v>
      </c>
      <c r="W17" s="6">
        <f>SUMIFS('Budget Data'!F$2:F$175,'Budget Data'!$C$2:$C$175,$C17)</f>
        <v>186900</v>
      </c>
      <c r="X17" s="6">
        <f>SUMIFS('Budget Data'!G$2:G$175,'Budget Data'!$C$2:$C$175,$C17)</f>
        <v>193700</v>
      </c>
      <c r="Y17" s="6">
        <f>SUMIFS('Budget Data'!H$2:H$175,'Budget Data'!$C$2:$C$175,$C17)</f>
        <v>186900</v>
      </c>
      <c r="Z17" s="6">
        <f>SUMIFS('Budget Data'!I$2:I$175,'Budget Data'!$C$2:$C$175,$C17)</f>
        <v>159700</v>
      </c>
      <c r="AA17" s="6">
        <f>SUMIFS('Budget Data'!J$2:J$175,'Budget Data'!$C$2:$C$175,$C17)</f>
        <v>159700</v>
      </c>
      <c r="AB17" s="6">
        <f>SUMIFS('Budget Data'!K$2:K$175,'Budget Data'!$C$2:$C$175,$C17)</f>
        <v>166500</v>
      </c>
      <c r="AC17" s="6">
        <f>SUMIFS('Budget Data'!L$2:L$175,'Budget Data'!$C$2:$C$175,$C17)</f>
        <v>173300</v>
      </c>
      <c r="AD17" s="6">
        <f>SUMIFS('Budget Data'!M$2:M$175,'Budget Data'!$C$2:$C$175,$C17)</f>
        <v>173300</v>
      </c>
      <c r="AE17" s="6">
        <f>SUMIFS('Budget Data'!N$2:N$175,'Budget Data'!$C$2:$C$175,$C17)</f>
        <v>193700</v>
      </c>
      <c r="AF17" s="6">
        <f>SUMIFS('Budget Data'!O$2:O$175,'Budget Data'!$C$2:$C$175,$C17)</f>
        <v>186900</v>
      </c>
      <c r="AG17" s="24">
        <f t="shared" si="31"/>
        <v>2168000</v>
      </c>
      <c r="AH17" s="23"/>
    </row>
    <row r="18" spans="2:34" outlineLevel="1" x14ac:dyDescent="0.25">
      <c r="B18">
        <f>IF(C18="",0,VLOOKUP(C18,tblAccounts[],4,0))</f>
        <v>1</v>
      </c>
      <c r="C18" s="30">
        <v>4130</v>
      </c>
      <c r="D18" s="2" t="str">
        <f>IF(C18="","",VLOOKUP(C18,tblAccounts[],2,0))</f>
        <v>Payroll Tax Expense</v>
      </c>
      <c r="E18" s="26">
        <f>IF(E$2=1,SUMIFS(tblGLData[Amount],tblGLData[Date],E$4,tblGLData[Account],$C18)*$B18,U18)</f>
        <v>87602.62</v>
      </c>
      <c r="F18" s="26">
        <f>IF(F$2=1,SUMIFS(tblGLData[Amount],tblGLData[Date],F$4,tblGLData[Account],$C18)*$B18,V18)</f>
        <v>86726.33</v>
      </c>
      <c r="G18" s="26">
        <f>IF(G$2=1,SUMIFS(tblGLData[Amount],tblGLData[Date],G$4,tblGLData[Account],$C18)*$B18,W18)</f>
        <v>84607.45</v>
      </c>
      <c r="H18" s="26">
        <f>IF(H$2=1,SUMIFS(tblGLData[Amount],tblGLData[Date],H$4,tblGLData[Account],$C18)*$B18,X18)</f>
        <v>86036.5</v>
      </c>
      <c r="I18" s="26">
        <f>IF(I$2=1,SUMIFS(tblGLData[Amount],tblGLData[Date],I$4,tblGLData[Account],$C18)*$B18,Y18)</f>
        <v>86703.44</v>
      </c>
      <c r="J18" s="26">
        <f>IF(J$2=1,SUMIFS(tblGLData[Amount],tblGLData[Date],J$4,tblGLData[Account],$C18)*$B18,Z18)</f>
        <v>88024.19</v>
      </c>
      <c r="K18" s="26">
        <f>IF(K$2=1,SUMIFS(tblGLData[Amount],tblGLData[Date],K$4,tblGLData[Account],$C18)*$B18,AA18)</f>
        <v>87576.44</v>
      </c>
      <c r="L18" s="26">
        <f>IF(L$2=1,SUMIFS(tblGLData[Amount],tblGLData[Date],L$4,tblGLData[Account],$C18)*$B18,AB18)</f>
        <v>87010.1</v>
      </c>
      <c r="M18" s="26">
        <f>IF(M$2=1,SUMIFS(tblGLData[Amount],tblGLData[Date],M$4,tblGLData[Account],$C18)*$B18,AC18)</f>
        <v>77100</v>
      </c>
      <c r="N18" s="26">
        <f>IF(N$2=1,SUMIFS(tblGLData[Amount],tblGLData[Date],N$4,tblGLData[Account],$C18)*$B18,AD18)</f>
        <v>77100</v>
      </c>
      <c r="O18" s="26">
        <f>IF(O$2=1,SUMIFS(tblGLData[Amount],tblGLData[Date],O$4,tblGLData[Account],$C18)*$B18,AE18)</f>
        <v>86100</v>
      </c>
      <c r="P18" s="26">
        <f>IF(P$2=1,SUMIFS(tblGLData[Amount],tblGLData[Date],P$4,tblGLData[Account],$C18)*$B18,AF18)</f>
        <v>83100</v>
      </c>
      <c r="Q18" s="6"/>
      <c r="R18" s="24">
        <f t="shared" si="14"/>
        <v>1017687.07</v>
      </c>
      <c r="S18" s="24">
        <f t="shared" si="15"/>
        <v>964200</v>
      </c>
      <c r="U18" s="6">
        <f>SUMIFS('Budget Data'!D$2:D$175,'Budget Data'!$C$2:$C$175,$C18)</f>
        <v>86100</v>
      </c>
      <c r="V18" s="6">
        <f>SUMIFS('Budget Data'!E$2:E$175,'Budget Data'!$C$2:$C$175,$C18)</f>
        <v>86100</v>
      </c>
      <c r="W18" s="6">
        <f>SUMIFS('Budget Data'!F$2:F$175,'Budget Data'!$C$2:$C$175,$C18)</f>
        <v>83100</v>
      </c>
      <c r="X18" s="6">
        <f>SUMIFS('Budget Data'!G$2:G$175,'Budget Data'!$C$2:$C$175,$C18)</f>
        <v>86100</v>
      </c>
      <c r="Y18" s="6">
        <f>SUMIFS('Budget Data'!H$2:H$175,'Budget Data'!$C$2:$C$175,$C18)</f>
        <v>83100</v>
      </c>
      <c r="Z18" s="6">
        <f>SUMIFS('Budget Data'!I$2:I$175,'Budget Data'!$C$2:$C$175,$C18)</f>
        <v>71100</v>
      </c>
      <c r="AA18" s="6">
        <f>SUMIFS('Budget Data'!J$2:J$175,'Budget Data'!$C$2:$C$175,$C18)</f>
        <v>71100</v>
      </c>
      <c r="AB18" s="6">
        <f>SUMIFS('Budget Data'!K$2:K$175,'Budget Data'!$C$2:$C$175,$C18)</f>
        <v>74100</v>
      </c>
      <c r="AC18" s="6">
        <f>SUMIFS('Budget Data'!L$2:L$175,'Budget Data'!$C$2:$C$175,$C18)</f>
        <v>77100</v>
      </c>
      <c r="AD18" s="6">
        <f>SUMIFS('Budget Data'!M$2:M$175,'Budget Data'!$C$2:$C$175,$C18)</f>
        <v>77100</v>
      </c>
      <c r="AE18" s="6">
        <f>SUMIFS('Budget Data'!N$2:N$175,'Budget Data'!$C$2:$C$175,$C18)</f>
        <v>86100</v>
      </c>
      <c r="AF18" s="6">
        <f>SUMIFS('Budget Data'!O$2:O$175,'Budget Data'!$C$2:$C$175,$C18)</f>
        <v>83100</v>
      </c>
      <c r="AG18" s="24">
        <f t="shared" si="31"/>
        <v>964200</v>
      </c>
      <c r="AH18" s="23"/>
    </row>
    <row r="19" spans="2:34" outlineLevel="1" x14ac:dyDescent="0.25">
      <c r="B19">
        <f>IF(C19="",0,VLOOKUP(C19,tblAccounts[],4,0))</f>
        <v>1</v>
      </c>
      <c r="C19" s="30">
        <v>4140</v>
      </c>
      <c r="D19" s="2" t="str">
        <f>IF(C19="","",VLOOKUP(C19,tblAccounts[],2,0))</f>
        <v>Workers Comp Expense</v>
      </c>
      <c r="E19" s="26">
        <f>IF(E$2=1,SUMIFS(tblGLData[Amount],tblGLData[Date],E$4,tblGLData[Account],$C19)*$B19,U19)</f>
        <v>33738.61</v>
      </c>
      <c r="F19" s="26">
        <f>IF(F$2=1,SUMIFS(tblGLData[Amount],tblGLData[Date],F$4,tblGLData[Account],$C19)*$B19,V19)</f>
        <v>33577.839999999997</v>
      </c>
      <c r="G19" s="26">
        <f>IF(G$2=1,SUMIFS(tblGLData[Amount],tblGLData[Date],G$4,tblGLData[Account],$C19)*$B19,W19)</f>
        <v>31917.550000000003</v>
      </c>
      <c r="H19" s="26">
        <f>IF(H$2=1,SUMIFS(tblGLData[Amount],tblGLData[Date],H$4,tblGLData[Account],$C19)*$B19,X19)</f>
        <v>33275.979999999996</v>
      </c>
      <c r="I19" s="26">
        <f>IF(I$2=1,SUMIFS(tblGLData[Amount],tblGLData[Date],I$4,tblGLData[Account],$C19)*$B19,Y19)</f>
        <v>33886.1</v>
      </c>
      <c r="J19" s="26">
        <f>IF(J$2=1,SUMIFS(tblGLData[Amount],tblGLData[Date],J$4,tblGLData[Account],$C19)*$B19,Z19)</f>
        <v>33859.07</v>
      </c>
      <c r="K19" s="26">
        <f>IF(K$2=1,SUMIFS(tblGLData[Amount],tblGLData[Date],K$4,tblGLData[Account],$C19)*$B19,AA19)</f>
        <v>33959.89</v>
      </c>
      <c r="L19" s="26">
        <f>IF(L$2=1,SUMIFS(tblGLData[Amount],tblGLData[Date],L$4,tblGLData[Account],$C19)*$B19,AB19)</f>
        <v>33779.230000000003</v>
      </c>
      <c r="M19" s="26">
        <f>IF(M$2=1,SUMIFS(tblGLData[Amount],tblGLData[Date],M$4,tblGLData[Account],$C19)*$B19,AC19)</f>
        <v>30000</v>
      </c>
      <c r="N19" s="26">
        <f>IF(N$2=1,SUMIFS(tblGLData[Amount],tblGLData[Date],N$4,tblGLData[Account],$C19)*$B19,AD19)</f>
        <v>30000</v>
      </c>
      <c r="O19" s="26">
        <f>IF(O$2=1,SUMIFS(tblGLData[Amount],tblGLData[Date],O$4,tblGLData[Account],$C19)*$B19,AE19)</f>
        <v>33450</v>
      </c>
      <c r="P19" s="26">
        <f>IF(P$2=1,SUMIFS(tblGLData[Amount],tblGLData[Date],P$4,tblGLData[Account],$C19)*$B19,AF19)</f>
        <v>32300</v>
      </c>
      <c r="Q19" s="6"/>
      <c r="R19" s="24">
        <f t="shared" si="14"/>
        <v>393744.26999999996</v>
      </c>
      <c r="S19" s="24">
        <f t="shared" si="15"/>
        <v>374950</v>
      </c>
      <c r="U19" s="6">
        <f>SUMIFS('Budget Data'!D$2:D$175,'Budget Data'!$C$2:$C$175,$C19)</f>
        <v>33450</v>
      </c>
      <c r="V19" s="6">
        <f>SUMIFS('Budget Data'!E$2:E$175,'Budget Data'!$C$2:$C$175,$C19)</f>
        <v>33450</v>
      </c>
      <c r="W19" s="6">
        <f>SUMIFS('Budget Data'!F$2:F$175,'Budget Data'!$C$2:$C$175,$C19)</f>
        <v>32300</v>
      </c>
      <c r="X19" s="6">
        <f>SUMIFS('Budget Data'!G$2:G$175,'Budget Data'!$C$2:$C$175,$C19)</f>
        <v>33450</v>
      </c>
      <c r="Y19" s="6">
        <f>SUMIFS('Budget Data'!H$2:H$175,'Budget Data'!$C$2:$C$175,$C19)</f>
        <v>32300</v>
      </c>
      <c r="Z19" s="6">
        <f>SUMIFS('Budget Data'!I$2:I$175,'Budget Data'!$C$2:$C$175,$C19)</f>
        <v>27700</v>
      </c>
      <c r="AA19" s="6">
        <f>SUMIFS('Budget Data'!J$2:J$175,'Budget Data'!$C$2:$C$175,$C19)</f>
        <v>27700</v>
      </c>
      <c r="AB19" s="6">
        <f>SUMIFS('Budget Data'!K$2:K$175,'Budget Data'!$C$2:$C$175,$C19)</f>
        <v>28850</v>
      </c>
      <c r="AC19" s="6">
        <f>SUMIFS('Budget Data'!L$2:L$175,'Budget Data'!$C$2:$C$175,$C19)</f>
        <v>30000</v>
      </c>
      <c r="AD19" s="6">
        <f>SUMIFS('Budget Data'!M$2:M$175,'Budget Data'!$C$2:$C$175,$C19)</f>
        <v>30000</v>
      </c>
      <c r="AE19" s="6">
        <f>SUMIFS('Budget Data'!N$2:N$175,'Budget Data'!$C$2:$C$175,$C19)</f>
        <v>33450</v>
      </c>
      <c r="AF19" s="6">
        <f>SUMIFS('Budget Data'!O$2:O$175,'Budget Data'!$C$2:$C$175,$C19)</f>
        <v>32300</v>
      </c>
      <c r="AG19" s="24">
        <f t="shared" si="31"/>
        <v>374950</v>
      </c>
      <c r="AH19" s="23"/>
    </row>
    <row r="20" spans="2:34" outlineLevel="1" x14ac:dyDescent="0.25">
      <c r="B20">
        <f>IF(C20="",0,VLOOKUP(C20,tblAccounts[],4,0))</f>
        <v>1</v>
      </c>
      <c r="C20" s="30">
        <v>4200</v>
      </c>
      <c r="D20" s="2" t="str">
        <f>IF(C20="","",VLOOKUP(C20,tblAccounts[],2,0))</f>
        <v>Materials</v>
      </c>
      <c r="E20" s="26">
        <f>IF(E$2=1,SUMIFS(tblGLData[Amount],tblGLData[Date],E$4,tblGLData[Account],$C20)*$B20,U20)</f>
        <v>997349.66</v>
      </c>
      <c r="F20" s="26">
        <f>IF(F$2=1,SUMIFS(tblGLData[Amount],tblGLData[Date],F$4,tblGLData[Account],$C20)*$B20,V20)</f>
        <v>990604.71</v>
      </c>
      <c r="G20" s="26">
        <f>IF(G$2=1,SUMIFS(tblGLData[Amount],tblGLData[Date],G$4,tblGLData[Account],$C20)*$B20,W20)</f>
        <v>973675.58999999985</v>
      </c>
      <c r="H20" s="26">
        <f>IF(H$2=1,SUMIFS(tblGLData[Amount],tblGLData[Date],H$4,tblGLData[Account],$C20)*$B20,X20)</f>
        <v>1011426.9299999999</v>
      </c>
      <c r="I20" s="26">
        <f>IF(I$2=1,SUMIFS(tblGLData[Amount],tblGLData[Date],I$4,tblGLData[Account],$C20)*$B20,Y20)</f>
        <v>1006591.8899999999</v>
      </c>
      <c r="J20" s="26">
        <f>IF(J$2=1,SUMIFS(tblGLData[Amount],tblGLData[Date],J$4,tblGLData[Account],$C20)*$B20,Z20)</f>
        <v>1010679.3200000001</v>
      </c>
      <c r="K20" s="26">
        <f>IF(K$2=1,SUMIFS(tblGLData[Amount],tblGLData[Date],K$4,tblGLData[Account],$C20)*$B20,AA20)</f>
        <v>1022509.01</v>
      </c>
      <c r="L20" s="26">
        <f>IF(L$2=1,SUMIFS(tblGLData[Amount],tblGLData[Date],L$4,tblGLData[Account],$C20)*$B20,AB20)</f>
        <v>1022488.75</v>
      </c>
      <c r="M20" s="26">
        <f>IF(M$2=1,SUMIFS(tblGLData[Amount],tblGLData[Date],M$4,tblGLData[Account],$C20)*$B20,AC20)</f>
        <v>897000</v>
      </c>
      <c r="N20" s="26">
        <f>IF(N$2=1,SUMIFS(tblGLData[Amount],tblGLData[Date],N$4,tblGLData[Account],$C20)*$B20,AD20)</f>
        <v>897000</v>
      </c>
      <c r="O20" s="26">
        <f>IF(O$2=1,SUMIFS(tblGLData[Amount],tblGLData[Date],O$4,tblGLData[Account],$C20)*$B20,AE20)</f>
        <v>1002000</v>
      </c>
      <c r="P20" s="26">
        <f>IF(P$2=1,SUMIFS(tblGLData[Amount],tblGLData[Date],P$4,tblGLData[Account],$C20)*$B20,AF20)</f>
        <v>967000</v>
      </c>
      <c r="Q20" s="6"/>
      <c r="R20" s="24">
        <f t="shared" si="14"/>
        <v>11798325.859999999</v>
      </c>
      <c r="S20" s="24">
        <f t="shared" si="15"/>
        <v>11219000</v>
      </c>
      <c r="U20" s="6">
        <f>SUMIFS('Budget Data'!D$2:D$175,'Budget Data'!$C$2:$C$175,$C20)</f>
        <v>1002000</v>
      </c>
      <c r="V20" s="6">
        <f>SUMIFS('Budget Data'!E$2:E$175,'Budget Data'!$C$2:$C$175,$C20)</f>
        <v>1002000</v>
      </c>
      <c r="W20" s="6">
        <f>SUMIFS('Budget Data'!F$2:F$175,'Budget Data'!$C$2:$C$175,$C20)</f>
        <v>967000</v>
      </c>
      <c r="X20" s="6">
        <f>SUMIFS('Budget Data'!G$2:G$175,'Budget Data'!$C$2:$C$175,$C20)</f>
        <v>1002000</v>
      </c>
      <c r="Y20" s="6">
        <f>SUMIFS('Budget Data'!H$2:H$175,'Budget Data'!$C$2:$C$175,$C20)</f>
        <v>967000</v>
      </c>
      <c r="Z20" s="6">
        <f>SUMIFS('Budget Data'!I$2:I$175,'Budget Data'!$C$2:$C$175,$C20)</f>
        <v>827000</v>
      </c>
      <c r="AA20" s="6">
        <f>SUMIFS('Budget Data'!J$2:J$175,'Budget Data'!$C$2:$C$175,$C20)</f>
        <v>827000</v>
      </c>
      <c r="AB20" s="6">
        <f>SUMIFS('Budget Data'!K$2:K$175,'Budget Data'!$C$2:$C$175,$C20)</f>
        <v>862000</v>
      </c>
      <c r="AC20" s="6">
        <f>SUMIFS('Budget Data'!L$2:L$175,'Budget Data'!$C$2:$C$175,$C20)</f>
        <v>897000</v>
      </c>
      <c r="AD20" s="6">
        <f>SUMIFS('Budget Data'!M$2:M$175,'Budget Data'!$C$2:$C$175,$C20)</f>
        <v>897000</v>
      </c>
      <c r="AE20" s="6">
        <f>SUMIFS('Budget Data'!N$2:N$175,'Budget Data'!$C$2:$C$175,$C20)</f>
        <v>1002000</v>
      </c>
      <c r="AF20" s="6">
        <f>SUMIFS('Budget Data'!O$2:O$175,'Budget Data'!$C$2:$C$175,$C20)</f>
        <v>967000</v>
      </c>
      <c r="AG20" s="24">
        <f t="shared" si="31"/>
        <v>11219000</v>
      </c>
      <c r="AH20" s="23"/>
    </row>
    <row r="21" spans="2:34" outlineLevel="1" x14ac:dyDescent="0.25">
      <c r="B21">
        <f>IF(C21="",0,VLOOKUP(C21,tblAccounts[],4,0))</f>
        <v>1</v>
      </c>
      <c r="C21" s="30">
        <v>4300</v>
      </c>
      <c r="D21" s="2" t="str">
        <f>IF(C21="","",VLOOKUP(C21,tblAccounts[],2,0))</f>
        <v>Freight</v>
      </c>
      <c r="E21" s="26">
        <f>IF(E$2=1,SUMIFS(tblGLData[Amount],tblGLData[Date],E$4,tblGLData[Account],$C21)*$B21,U21)</f>
        <v>120883.84999999999</v>
      </c>
      <c r="F21" s="26">
        <f>IF(F$2=1,SUMIFS(tblGLData[Amount],tblGLData[Date],F$4,tblGLData[Account],$C21)*$B21,V21)</f>
        <v>118419.84</v>
      </c>
      <c r="G21" s="26">
        <f>IF(G$2=1,SUMIFS(tblGLData[Amount],tblGLData[Date],G$4,tblGLData[Account],$C21)*$B21,W21)</f>
        <v>115209.11</v>
      </c>
      <c r="H21" s="26">
        <f>IF(H$2=1,SUMIFS(tblGLData[Amount],tblGLData[Date],H$4,tblGLData[Account],$C21)*$B21,X21)</f>
        <v>119660.95</v>
      </c>
      <c r="I21" s="26">
        <f>IF(I$2=1,SUMIFS(tblGLData[Amount],tblGLData[Date],I$4,tblGLData[Account],$C21)*$B21,Y21)</f>
        <v>121562.01</v>
      </c>
      <c r="J21" s="26">
        <f>IF(J$2=1,SUMIFS(tblGLData[Amount],tblGLData[Date],J$4,tblGLData[Account],$C21)*$B21,Z21)</f>
        <v>122784.63</v>
      </c>
      <c r="K21" s="26">
        <f>IF(K$2=1,SUMIFS(tblGLData[Amount],tblGLData[Date],K$4,tblGLData[Account],$C21)*$B21,AA21)</f>
        <v>122453.38</v>
      </c>
      <c r="L21" s="26">
        <f>IF(L$2=1,SUMIFS(tblGLData[Amount],tblGLData[Date],L$4,tblGLData[Account],$C21)*$B21,AB21)</f>
        <v>122533.17</v>
      </c>
      <c r="M21" s="26">
        <f>IF(M$2=1,SUMIFS(tblGLData[Amount],tblGLData[Date],M$4,tblGLData[Account],$C21)*$B21,AC21)</f>
        <v>107300</v>
      </c>
      <c r="N21" s="26">
        <f>IF(N$2=1,SUMIFS(tblGLData[Amount],tblGLData[Date],N$4,tblGLData[Account],$C21)*$B21,AD21)</f>
        <v>107300</v>
      </c>
      <c r="O21" s="26">
        <f>IF(O$2=1,SUMIFS(tblGLData[Amount],tblGLData[Date],O$4,tblGLData[Account],$C21)*$B21,AE21)</f>
        <v>119600</v>
      </c>
      <c r="P21" s="26">
        <f>IF(P$2=1,SUMIFS(tblGLData[Amount],tblGLData[Date],P$4,tblGLData[Account],$C21)*$B21,AF21)</f>
        <v>115500</v>
      </c>
      <c r="Q21" s="6"/>
      <c r="R21" s="24">
        <f t="shared" si="14"/>
        <v>1413206.94</v>
      </c>
      <c r="S21" s="24">
        <f t="shared" si="15"/>
        <v>1340900</v>
      </c>
      <c r="U21" s="6">
        <f>SUMIFS('Budget Data'!D$2:D$175,'Budget Data'!$C$2:$C$175,$C21)</f>
        <v>119600</v>
      </c>
      <c r="V21" s="6">
        <f>SUMIFS('Budget Data'!E$2:E$175,'Budget Data'!$C$2:$C$175,$C21)</f>
        <v>119600</v>
      </c>
      <c r="W21" s="6">
        <f>SUMIFS('Budget Data'!F$2:F$175,'Budget Data'!$C$2:$C$175,$C21)</f>
        <v>115500</v>
      </c>
      <c r="X21" s="6">
        <f>SUMIFS('Budget Data'!G$2:G$175,'Budget Data'!$C$2:$C$175,$C21)</f>
        <v>119600</v>
      </c>
      <c r="Y21" s="6">
        <f>SUMIFS('Budget Data'!H$2:H$175,'Budget Data'!$C$2:$C$175,$C21)</f>
        <v>115500</v>
      </c>
      <c r="Z21" s="6">
        <f>SUMIFS('Budget Data'!I$2:I$175,'Budget Data'!$C$2:$C$175,$C21)</f>
        <v>99100</v>
      </c>
      <c r="AA21" s="6">
        <f>SUMIFS('Budget Data'!J$2:J$175,'Budget Data'!$C$2:$C$175,$C21)</f>
        <v>99100</v>
      </c>
      <c r="AB21" s="6">
        <f>SUMIFS('Budget Data'!K$2:K$175,'Budget Data'!$C$2:$C$175,$C21)</f>
        <v>103200</v>
      </c>
      <c r="AC21" s="6">
        <f>SUMIFS('Budget Data'!L$2:L$175,'Budget Data'!$C$2:$C$175,$C21)</f>
        <v>107300</v>
      </c>
      <c r="AD21" s="6">
        <f>SUMIFS('Budget Data'!M$2:M$175,'Budget Data'!$C$2:$C$175,$C21)</f>
        <v>107300</v>
      </c>
      <c r="AE21" s="6">
        <f>SUMIFS('Budget Data'!N$2:N$175,'Budget Data'!$C$2:$C$175,$C21)</f>
        <v>119600</v>
      </c>
      <c r="AF21" s="6">
        <f>SUMIFS('Budget Data'!O$2:O$175,'Budget Data'!$C$2:$C$175,$C21)</f>
        <v>115500</v>
      </c>
      <c r="AG21" s="24">
        <f t="shared" si="31"/>
        <v>1340900</v>
      </c>
      <c r="AH21" s="23"/>
    </row>
    <row r="22" spans="2:34" outlineLevel="1" x14ac:dyDescent="0.25">
      <c r="B22">
        <f>IF(C22="",0,VLOOKUP(C22,tblAccounts[],4,0))</f>
        <v>1</v>
      </c>
      <c r="C22" s="30">
        <v>4400</v>
      </c>
      <c r="D22" s="2" t="str">
        <f>IF(C22="","",VLOOKUP(C22,tblAccounts[],2,0))</f>
        <v>Engineering</v>
      </c>
      <c r="E22" s="26">
        <f>IF(E$2=1,SUMIFS(tblGLData[Amount],tblGLData[Date],E$4,tblGLData[Account],$C22)*$B22,U22)</f>
        <v>75628.740000000005</v>
      </c>
      <c r="F22" s="26">
        <f>IF(F$2=1,SUMIFS(tblGLData[Amount],tblGLData[Date],F$4,tblGLData[Account],$C22)*$B22,V22)</f>
        <v>76290.710000000006</v>
      </c>
      <c r="G22" s="26">
        <f>IF(G$2=1,SUMIFS(tblGLData[Amount],tblGLData[Date],G$4,tblGLData[Account],$C22)*$B22,W22)</f>
        <v>74056.88</v>
      </c>
      <c r="H22" s="26">
        <f>IF(H$2=1,SUMIFS(tblGLData[Amount],tblGLData[Date],H$4,tblGLData[Account],$C22)*$B22,X22)</f>
        <v>75943.69</v>
      </c>
      <c r="I22" s="26">
        <f>IF(I$2=1,SUMIFS(tblGLData[Amount],tblGLData[Date],I$4,tblGLData[Account],$C22)*$B22,Y22)</f>
        <v>76638.25</v>
      </c>
      <c r="J22" s="26">
        <f>IF(J$2=1,SUMIFS(tblGLData[Amount],tblGLData[Date],J$4,tblGLData[Account],$C22)*$B22,Z22)</f>
        <v>77310.209999999992</v>
      </c>
      <c r="K22" s="26">
        <f>IF(K$2=1,SUMIFS(tblGLData[Amount],tblGLData[Date],K$4,tblGLData[Account],$C22)*$B22,AA22)</f>
        <v>77924.639999999999</v>
      </c>
      <c r="L22" s="26">
        <f>IF(L$2=1,SUMIFS(tblGLData[Amount],tblGLData[Date],L$4,tblGLData[Account],$C22)*$B22,AB22)</f>
        <v>77872.430000000008</v>
      </c>
      <c r="M22" s="26">
        <f>IF(M$2=1,SUMIFS(tblGLData[Amount],tblGLData[Date],M$4,tblGLData[Account],$C22)*$B22,AC22)</f>
        <v>68700</v>
      </c>
      <c r="N22" s="26">
        <f>IF(N$2=1,SUMIFS(tblGLData[Amount],tblGLData[Date],N$4,tblGLData[Account],$C22)*$B22,AD22)</f>
        <v>68700</v>
      </c>
      <c r="O22" s="26">
        <f>IF(O$2=1,SUMIFS(tblGLData[Amount],tblGLData[Date],O$4,tblGLData[Account],$C22)*$B22,AE22)</f>
        <v>76650</v>
      </c>
      <c r="P22" s="26">
        <f>IF(P$2=1,SUMIFS(tblGLData[Amount],tblGLData[Date],P$4,tblGLData[Account],$C22)*$B22,AF22)</f>
        <v>74000</v>
      </c>
      <c r="Q22" s="6"/>
      <c r="R22" s="24">
        <f t="shared" si="14"/>
        <v>899715.55</v>
      </c>
      <c r="S22" s="24">
        <f t="shared" si="15"/>
        <v>858850</v>
      </c>
      <c r="U22" s="6">
        <f>SUMIFS('Budget Data'!D$2:D$175,'Budget Data'!$C$2:$C$175,$C22)</f>
        <v>76650</v>
      </c>
      <c r="V22" s="6">
        <f>SUMIFS('Budget Data'!E$2:E$175,'Budget Data'!$C$2:$C$175,$C22)</f>
        <v>76650</v>
      </c>
      <c r="W22" s="6">
        <f>SUMIFS('Budget Data'!F$2:F$175,'Budget Data'!$C$2:$C$175,$C22)</f>
        <v>74000</v>
      </c>
      <c r="X22" s="6">
        <f>SUMIFS('Budget Data'!G$2:G$175,'Budget Data'!$C$2:$C$175,$C22)</f>
        <v>76650</v>
      </c>
      <c r="Y22" s="6">
        <f>SUMIFS('Budget Data'!H$2:H$175,'Budget Data'!$C$2:$C$175,$C22)</f>
        <v>74000</v>
      </c>
      <c r="Z22" s="6">
        <f>SUMIFS('Budget Data'!I$2:I$175,'Budget Data'!$C$2:$C$175,$C22)</f>
        <v>63400</v>
      </c>
      <c r="AA22" s="6">
        <f>SUMIFS('Budget Data'!J$2:J$175,'Budget Data'!$C$2:$C$175,$C22)</f>
        <v>63400</v>
      </c>
      <c r="AB22" s="6">
        <f>SUMIFS('Budget Data'!K$2:K$175,'Budget Data'!$C$2:$C$175,$C22)</f>
        <v>66050</v>
      </c>
      <c r="AC22" s="6">
        <f>SUMIFS('Budget Data'!L$2:L$175,'Budget Data'!$C$2:$C$175,$C22)</f>
        <v>68700</v>
      </c>
      <c r="AD22" s="6">
        <f>SUMIFS('Budget Data'!M$2:M$175,'Budget Data'!$C$2:$C$175,$C22)</f>
        <v>68700</v>
      </c>
      <c r="AE22" s="6">
        <f>SUMIFS('Budget Data'!N$2:N$175,'Budget Data'!$C$2:$C$175,$C22)</f>
        <v>76650</v>
      </c>
      <c r="AF22" s="6">
        <f>SUMIFS('Budget Data'!O$2:O$175,'Budget Data'!$C$2:$C$175,$C22)</f>
        <v>74000</v>
      </c>
      <c r="AG22" s="24">
        <f t="shared" si="31"/>
        <v>858850</v>
      </c>
      <c r="AH22" s="23"/>
    </row>
    <row r="23" spans="2:34" outlineLevel="1" x14ac:dyDescent="0.25">
      <c r="B23">
        <f>IF(C23="",0,VLOOKUP(C23,tblAccounts[],4,0))</f>
        <v>1</v>
      </c>
      <c r="C23" s="30">
        <v>4500</v>
      </c>
      <c r="D23" s="2" t="str">
        <f>IF(C23="","",VLOOKUP(C23,tblAccounts[],2,0))</f>
        <v>Depreciation Exp - Direct</v>
      </c>
      <c r="E23" s="26">
        <f>IF(E$2=1,SUMIFS(tblGLData[Amount],tblGLData[Date],E$4,tblGLData[Account],$C23)*$B23,U23)</f>
        <v>144865.26</v>
      </c>
      <c r="F23" s="26">
        <f>IF(F$2=1,SUMIFS(tblGLData[Amount],tblGLData[Date],F$4,tblGLData[Account],$C23)*$B23,V23)</f>
        <v>145886.85</v>
      </c>
      <c r="G23" s="26">
        <f>IF(G$2=1,SUMIFS(tblGLData[Amount],tblGLData[Date],G$4,tblGLData[Account],$C23)*$B23,W23)</f>
        <v>140394.20000000001</v>
      </c>
      <c r="H23" s="26">
        <f>IF(H$2=1,SUMIFS(tblGLData[Amount],tblGLData[Date],H$4,tblGLData[Account],$C23)*$B23,X23)</f>
        <v>148840.32000000001</v>
      </c>
      <c r="I23" s="26">
        <f>IF(I$2=1,SUMIFS(tblGLData[Amount],tblGLData[Date],I$4,tblGLData[Account],$C23)*$B23,Y23)</f>
        <v>148325.38</v>
      </c>
      <c r="J23" s="26">
        <f>IF(J$2=1,SUMIFS(tblGLData[Amount],tblGLData[Date],J$4,tblGLData[Account],$C23)*$B23,Z23)</f>
        <v>149118.07</v>
      </c>
      <c r="K23" s="26">
        <f>IF(K$2=1,SUMIFS(tblGLData[Amount],tblGLData[Date],K$4,tblGLData[Account],$C23)*$B23,AA23)</f>
        <v>149089.06</v>
      </c>
      <c r="L23" s="26">
        <f>IF(L$2=1,SUMIFS(tblGLData[Amount],tblGLData[Date],L$4,tblGLData[Account],$C23)*$B23,AB23)</f>
        <v>149892.11000000002</v>
      </c>
      <c r="M23" s="26">
        <f>IF(M$2=1,SUMIFS(tblGLData[Amount],tblGLData[Date],M$4,tblGLData[Account],$C23)*$B23,AC23)</f>
        <v>130650</v>
      </c>
      <c r="N23" s="26">
        <f>IF(N$2=1,SUMIFS(tblGLData[Amount],tblGLData[Date],N$4,tblGLData[Account],$C23)*$B23,AD23)</f>
        <v>130650</v>
      </c>
      <c r="O23" s="26">
        <f>IF(O$2=1,SUMIFS(tblGLData[Amount],tblGLData[Date],O$4,tblGLData[Account],$C23)*$B23,AE23)</f>
        <v>145800</v>
      </c>
      <c r="P23" s="26">
        <f>IF(P$2=1,SUMIFS(tblGLData[Amount],tblGLData[Date],P$4,tblGLData[Account],$C23)*$B23,AF23)</f>
        <v>140750</v>
      </c>
      <c r="Q23" s="6"/>
      <c r="R23" s="24">
        <f t="shared" si="14"/>
        <v>1724261.2500000002</v>
      </c>
      <c r="S23" s="24">
        <f t="shared" si="15"/>
        <v>1633450</v>
      </c>
      <c r="U23" s="6">
        <f>SUMIFS('Budget Data'!D$2:D$175,'Budget Data'!$C$2:$C$175,$C23)</f>
        <v>145800</v>
      </c>
      <c r="V23" s="6">
        <f>SUMIFS('Budget Data'!E$2:E$175,'Budget Data'!$C$2:$C$175,$C23)</f>
        <v>145800</v>
      </c>
      <c r="W23" s="6">
        <f>SUMIFS('Budget Data'!F$2:F$175,'Budget Data'!$C$2:$C$175,$C23)</f>
        <v>140750</v>
      </c>
      <c r="X23" s="6">
        <f>SUMIFS('Budget Data'!G$2:G$175,'Budget Data'!$C$2:$C$175,$C23)</f>
        <v>145800</v>
      </c>
      <c r="Y23" s="6">
        <f>SUMIFS('Budget Data'!H$2:H$175,'Budget Data'!$C$2:$C$175,$C23)</f>
        <v>140750</v>
      </c>
      <c r="Z23" s="6">
        <f>SUMIFS('Budget Data'!I$2:I$175,'Budget Data'!$C$2:$C$175,$C23)</f>
        <v>120550</v>
      </c>
      <c r="AA23" s="6">
        <f>SUMIFS('Budget Data'!J$2:J$175,'Budget Data'!$C$2:$C$175,$C23)</f>
        <v>120550</v>
      </c>
      <c r="AB23" s="6">
        <f>SUMIFS('Budget Data'!K$2:K$175,'Budget Data'!$C$2:$C$175,$C23)</f>
        <v>125600</v>
      </c>
      <c r="AC23" s="6">
        <f>SUMIFS('Budget Data'!L$2:L$175,'Budget Data'!$C$2:$C$175,$C23)</f>
        <v>130650</v>
      </c>
      <c r="AD23" s="6">
        <f>SUMIFS('Budget Data'!M$2:M$175,'Budget Data'!$C$2:$C$175,$C23)</f>
        <v>130650</v>
      </c>
      <c r="AE23" s="6">
        <f>SUMIFS('Budget Data'!N$2:N$175,'Budget Data'!$C$2:$C$175,$C23)</f>
        <v>145800</v>
      </c>
      <c r="AF23" s="6">
        <f>SUMIFS('Budget Data'!O$2:O$175,'Budget Data'!$C$2:$C$175,$C23)</f>
        <v>140750</v>
      </c>
      <c r="AG23" s="24">
        <f t="shared" si="31"/>
        <v>1633450</v>
      </c>
      <c r="AH23" s="23"/>
    </row>
    <row r="24" spans="2:34" outlineLevel="1" x14ac:dyDescent="0.25">
      <c r="B24">
        <f>IF(C24="",0,VLOOKUP(C24,tblAccounts[],4,0))</f>
        <v>1</v>
      </c>
      <c r="C24" s="30">
        <v>4600</v>
      </c>
      <c r="D24" s="2" t="str">
        <f>IF(C24="","",VLOOKUP(C24,tblAccounts[],2,0))</f>
        <v>Outside Services</v>
      </c>
      <c r="E24" s="26">
        <f>IF(E$2=1,SUMIFS(tblGLData[Amount],tblGLData[Date],E$4,tblGLData[Account],$C24)*$B24,U24)</f>
        <v>0</v>
      </c>
      <c r="F24" s="26">
        <f>IF(F$2=1,SUMIFS(tblGLData[Amount],tblGLData[Date],F$4,tblGLData[Account],$C24)*$B24,V24)</f>
        <v>0</v>
      </c>
      <c r="G24" s="26">
        <f>IF(G$2=1,SUMIFS(tblGLData[Amount],tblGLData[Date],G$4,tblGLData[Account],$C24)*$B24,W24)</f>
        <v>0</v>
      </c>
      <c r="H24" s="26">
        <f>IF(H$2=1,SUMIFS(tblGLData[Amount],tblGLData[Date],H$4,tblGLData[Account],$C24)*$B24,X24)</f>
        <v>0</v>
      </c>
      <c r="I24" s="26">
        <f>IF(I$2=1,SUMIFS(tblGLData[Amount],tblGLData[Date],I$4,tblGLData[Account],$C24)*$B24,Y24)</f>
        <v>0</v>
      </c>
      <c r="J24" s="26">
        <f>IF(J$2=1,SUMIFS(tblGLData[Amount],tblGLData[Date],J$4,tblGLData[Account],$C24)*$B24,Z24)</f>
        <v>0</v>
      </c>
      <c r="K24" s="26">
        <f>IF(K$2=1,SUMIFS(tblGLData[Amount],tblGLData[Date],K$4,tblGLData[Account],$C24)*$B24,AA24)</f>
        <v>0</v>
      </c>
      <c r="L24" s="26">
        <f>IF(L$2=1,SUMIFS(tblGLData[Amount],tblGLData[Date],L$4,tblGLData[Account],$C24)*$B24,AB24)</f>
        <v>0</v>
      </c>
      <c r="M24" s="26">
        <f>IF(M$2=1,SUMIFS(tblGLData[Amount],tblGLData[Date],M$4,tblGLData[Account],$C24)*$B24,AC24)</f>
        <v>0</v>
      </c>
      <c r="N24" s="26">
        <f>IF(N$2=1,SUMIFS(tblGLData[Amount],tblGLData[Date],N$4,tblGLData[Account],$C24)*$B24,AD24)</f>
        <v>0</v>
      </c>
      <c r="O24" s="26">
        <f>IF(O$2=1,SUMIFS(tblGLData[Amount],tblGLData[Date],O$4,tblGLData[Account],$C24)*$B24,AE24)</f>
        <v>0</v>
      </c>
      <c r="P24" s="26">
        <f>IF(P$2=1,SUMIFS(tblGLData[Amount],tblGLData[Date],P$4,tblGLData[Account],$C24)*$B24,AF24)</f>
        <v>0</v>
      </c>
      <c r="Q24" s="6"/>
      <c r="R24" s="24">
        <f t="shared" si="14"/>
        <v>0</v>
      </c>
      <c r="S24" s="24">
        <f t="shared" si="15"/>
        <v>0</v>
      </c>
      <c r="U24" s="6">
        <f>SUMIFS('Budget Data'!D$2:D$175,'Budget Data'!$C$2:$C$175,$C24)</f>
        <v>0</v>
      </c>
      <c r="V24" s="6">
        <f>SUMIFS('Budget Data'!E$2:E$175,'Budget Data'!$C$2:$C$175,$C24)</f>
        <v>0</v>
      </c>
      <c r="W24" s="6">
        <f>SUMIFS('Budget Data'!F$2:F$175,'Budget Data'!$C$2:$C$175,$C24)</f>
        <v>0</v>
      </c>
      <c r="X24" s="6">
        <f>SUMIFS('Budget Data'!G$2:G$175,'Budget Data'!$C$2:$C$175,$C24)</f>
        <v>0</v>
      </c>
      <c r="Y24" s="6">
        <f>SUMIFS('Budget Data'!H$2:H$175,'Budget Data'!$C$2:$C$175,$C24)</f>
        <v>0</v>
      </c>
      <c r="Z24" s="6">
        <f>SUMIFS('Budget Data'!I$2:I$175,'Budget Data'!$C$2:$C$175,$C24)</f>
        <v>0</v>
      </c>
      <c r="AA24" s="6">
        <f>SUMIFS('Budget Data'!J$2:J$175,'Budget Data'!$C$2:$C$175,$C24)</f>
        <v>0</v>
      </c>
      <c r="AB24" s="6">
        <f>SUMIFS('Budget Data'!K$2:K$175,'Budget Data'!$C$2:$C$175,$C24)</f>
        <v>0</v>
      </c>
      <c r="AC24" s="6">
        <f>SUMIFS('Budget Data'!L$2:L$175,'Budget Data'!$C$2:$C$175,$C24)</f>
        <v>0</v>
      </c>
      <c r="AD24" s="6">
        <f>SUMIFS('Budget Data'!M$2:M$175,'Budget Data'!$C$2:$C$175,$C24)</f>
        <v>0</v>
      </c>
      <c r="AE24" s="6">
        <f>SUMIFS('Budget Data'!N$2:N$175,'Budget Data'!$C$2:$C$175,$C24)</f>
        <v>0</v>
      </c>
      <c r="AF24" s="6">
        <f>SUMIFS('Budget Data'!O$2:O$175,'Budget Data'!$C$2:$C$175,$C24)</f>
        <v>0</v>
      </c>
      <c r="AG24" s="24">
        <f>SUM(U24:AF24)</f>
        <v>0</v>
      </c>
      <c r="AH24" s="23"/>
    </row>
    <row r="25" spans="2:34" outlineLevel="1" x14ac:dyDescent="0.25">
      <c r="B25">
        <f>IF(C25="",0,VLOOKUP(C25,tblAccounts[],4,0))</f>
        <v>1</v>
      </c>
      <c r="C25" s="30">
        <v>4700</v>
      </c>
      <c r="D25" s="2" t="str">
        <f>IF(C25="","",VLOOKUP(C25,tblAccounts[],2,0))</f>
        <v>Rental Expense</v>
      </c>
      <c r="E25" s="26">
        <f>IF(E$2=1,SUMIFS(tblGLData[Amount],tblGLData[Date],E$4,tblGLData[Account],$C25)*$B25,U25)</f>
        <v>428740.97</v>
      </c>
      <c r="F25" s="26">
        <f>IF(F$2=1,SUMIFS(tblGLData[Amount],tblGLData[Date],F$4,tblGLData[Account],$C25)*$B25,V25)</f>
        <v>420510.76</v>
      </c>
      <c r="G25" s="26">
        <f>IF(G$2=1,SUMIFS(tblGLData[Amount],tblGLData[Date],G$4,tblGLData[Account],$C25)*$B25,W25)</f>
        <v>400621.45999999996</v>
      </c>
      <c r="H25" s="26">
        <f>IF(H$2=1,SUMIFS(tblGLData[Amount],tblGLData[Date],H$4,tblGLData[Account],$C25)*$B25,X25)</f>
        <v>427784.95999999996</v>
      </c>
      <c r="I25" s="26">
        <f>IF(I$2=1,SUMIFS(tblGLData[Amount],tblGLData[Date],I$4,tblGLData[Account],$C25)*$B25,Y25)</f>
        <v>425929.16000000003</v>
      </c>
      <c r="J25" s="26">
        <f>IF(J$2=1,SUMIFS(tblGLData[Amount],tblGLData[Date],J$4,tblGLData[Account],$C25)*$B25,Z25)</f>
        <v>424982.49</v>
      </c>
      <c r="K25" s="26">
        <f>IF(K$2=1,SUMIFS(tblGLData[Amount],tblGLData[Date],K$4,tblGLData[Account],$C25)*$B25,AA25)</f>
        <v>421880.4</v>
      </c>
      <c r="L25" s="26">
        <f>IF(L$2=1,SUMIFS(tblGLData[Amount],tblGLData[Date],L$4,tblGLData[Account],$C25)*$B25,AB25)</f>
        <v>418161.23</v>
      </c>
      <c r="M25" s="26">
        <f>IF(M$2=1,SUMIFS(tblGLData[Amount],tblGLData[Date],M$4,tblGLData[Account],$C25)*$B25,AC25)</f>
        <v>377000</v>
      </c>
      <c r="N25" s="26">
        <f>IF(N$2=1,SUMIFS(tblGLData[Amount],tblGLData[Date],N$4,tblGLData[Account],$C25)*$B25,AD25)</f>
        <v>377000</v>
      </c>
      <c r="O25" s="26">
        <f>IF(O$2=1,SUMIFS(tblGLData[Amount],tblGLData[Date],O$4,tblGLData[Account],$C25)*$B25,AE25)</f>
        <v>420500</v>
      </c>
      <c r="P25" s="26">
        <f>IF(P$2=1,SUMIFS(tblGLData[Amount],tblGLData[Date],P$4,tblGLData[Account],$C25)*$B25,AF25)</f>
        <v>406000</v>
      </c>
      <c r="Q25" s="6"/>
      <c r="R25" s="24">
        <f t="shared" si="14"/>
        <v>4949111.43</v>
      </c>
      <c r="S25" s="24">
        <f t="shared" si="15"/>
        <v>4712500</v>
      </c>
      <c r="U25" s="6">
        <f>SUMIFS('Budget Data'!D$2:D$175,'Budget Data'!$C$2:$C$175,$C25)</f>
        <v>420500</v>
      </c>
      <c r="V25" s="6">
        <f>SUMIFS('Budget Data'!E$2:E$175,'Budget Data'!$C$2:$C$175,$C25)</f>
        <v>420500</v>
      </c>
      <c r="W25" s="6">
        <f>SUMIFS('Budget Data'!F$2:F$175,'Budget Data'!$C$2:$C$175,$C25)</f>
        <v>406000</v>
      </c>
      <c r="X25" s="6">
        <f>SUMIFS('Budget Data'!G$2:G$175,'Budget Data'!$C$2:$C$175,$C25)</f>
        <v>420500</v>
      </c>
      <c r="Y25" s="6">
        <f>SUMIFS('Budget Data'!H$2:H$175,'Budget Data'!$C$2:$C$175,$C25)</f>
        <v>406000</v>
      </c>
      <c r="Z25" s="6">
        <f>SUMIFS('Budget Data'!I$2:I$175,'Budget Data'!$C$2:$C$175,$C25)</f>
        <v>348000</v>
      </c>
      <c r="AA25" s="6">
        <f>SUMIFS('Budget Data'!J$2:J$175,'Budget Data'!$C$2:$C$175,$C25)</f>
        <v>348000</v>
      </c>
      <c r="AB25" s="6">
        <f>SUMIFS('Budget Data'!K$2:K$175,'Budget Data'!$C$2:$C$175,$C25)</f>
        <v>362500</v>
      </c>
      <c r="AC25" s="6">
        <f>SUMIFS('Budget Data'!L$2:L$175,'Budget Data'!$C$2:$C$175,$C25)</f>
        <v>377000</v>
      </c>
      <c r="AD25" s="6">
        <f>SUMIFS('Budget Data'!M$2:M$175,'Budget Data'!$C$2:$C$175,$C25)</f>
        <v>377000</v>
      </c>
      <c r="AE25" s="6">
        <f>SUMIFS('Budget Data'!N$2:N$175,'Budget Data'!$C$2:$C$175,$C25)</f>
        <v>420500</v>
      </c>
      <c r="AF25" s="6">
        <f>SUMIFS('Budget Data'!O$2:O$175,'Budget Data'!$C$2:$C$175,$C25)</f>
        <v>406000</v>
      </c>
      <c r="AG25" s="24">
        <f t="shared" si="31"/>
        <v>4712500</v>
      </c>
      <c r="AH25" s="23"/>
    </row>
    <row r="26" spans="2:34" outlineLevel="1" x14ac:dyDescent="0.25">
      <c r="B26">
        <f>IF(C26="",0,VLOOKUP(C26,tblAccounts[],4,0))</f>
        <v>1</v>
      </c>
      <c r="C26" s="30">
        <v>4800</v>
      </c>
      <c r="D26" s="2" t="str">
        <f>IF(C26="","",VLOOKUP(C26,tblAccounts[],2,0))</f>
        <v>Repair and Maintenance</v>
      </c>
      <c r="E26" s="26">
        <f>IF(E$2=1,SUMIFS(tblGLData[Amount],tblGLData[Date],E$4,tblGLData[Account],$C26)*$B26,U26)</f>
        <v>544411.14999999991</v>
      </c>
      <c r="F26" s="26">
        <f>IF(F$2=1,SUMIFS(tblGLData[Amount],tblGLData[Date],F$4,tblGLData[Account],$C26)*$B26,V26)</f>
        <v>549496.34000000008</v>
      </c>
      <c r="G26" s="26">
        <f>IF(G$2=1,SUMIFS(tblGLData[Amount],tblGLData[Date],G$4,tblGLData[Account],$C26)*$B26,W26)</f>
        <v>528284.31000000006</v>
      </c>
      <c r="H26" s="26">
        <f>IF(H$2=1,SUMIFS(tblGLData[Amount],tblGLData[Date],H$4,tblGLData[Account],$C26)*$B26,X26)</f>
        <v>547455.73</v>
      </c>
      <c r="I26" s="26">
        <f>IF(I$2=1,SUMIFS(tblGLData[Amount],tblGLData[Date],I$4,tblGLData[Account],$C26)*$B26,Y26)</f>
        <v>544698.78</v>
      </c>
      <c r="J26" s="26">
        <f>IF(J$2=1,SUMIFS(tblGLData[Amount],tblGLData[Date],J$4,tblGLData[Account],$C26)*$B26,Z26)</f>
        <v>544100.61</v>
      </c>
      <c r="K26" s="26">
        <f>IF(K$2=1,SUMIFS(tblGLData[Amount],tblGLData[Date],K$4,tblGLData[Account],$C26)*$B26,AA26)</f>
        <v>548058.25</v>
      </c>
      <c r="L26" s="26">
        <f>IF(L$2=1,SUMIFS(tblGLData[Amount],tblGLData[Date],L$4,tblGLData[Account],$C26)*$B26,AB26)</f>
        <v>541471.11</v>
      </c>
      <c r="M26" s="26">
        <f>IF(M$2=1,SUMIFS(tblGLData[Amount],tblGLData[Date],M$4,tblGLData[Account],$C26)*$B26,AC26)</f>
        <v>491000</v>
      </c>
      <c r="N26" s="26">
        <f>IF(N$2=1,SUMIFS(tblGLData[Amount],tblGLData[Date],N$4,tblGLData[Account],$C26)*$B26,AD26)</f>
        <v>491000</v>
      </c>
      <c r="O26" s="26">
        <f>IF(O$2=1,SUMIFS(tblGLData[Amount],tblGLData[Date],O$4,tblGLData[Account],$C26)*$B26,AE26)</f>
        <v>548750</v>
      </c>
      <c r="P26" s="26">
        <f>IF(P$2=1,SUMIFS(tblGLData[Amount],tblGLData[Date],P$4,tblGLData[Account],$C26)*$B26,AF26)</f>
        <v>529500</v>
      </c>
      <c r="Q26" s="6"/>
      <c r="R26" s="24">
        <f t="shared" si="14"/>
        <v>6408226.2800000003</v>
      </c>
      <c r="S26" s="24">
        <f t="shared" si="15"/>
        <v>6142250</v>
      </c>
      <c r="U26" s="6">
        <f>SUMIFS('Budget Data'!D$2:D$175,'Budget Data'!$C$2:$C$175,$C26)</f>
        <v>548750</v>
      </c>
      <c r="V26" s="6">
        <f>SUMIFS('Budget Data'!E$2:E$175,'Budget Data'!$C$2:$C$175,$C26)</f>
        <v>548750</v>
      </c>
      <c r="W26" s="6">
        <f>SUMIFS('Budget Data'!F$2:F$175,'Budget Data'!$C$2:$C$175,$C26)</f>
        <v>529500</v>
      </c>
      <c r="X26" s="6">
        <f>SUMIFS('Budget Data'!G$2:G$175,'Budget Data'!$C$2:$C$175,$C26)</f>
        <v>548750</v>
      </c>
      <c r="Y26" s="6">
        <f>SUMIFS('Budget Data'!H$2:H$175,'Budget Data'!$C$2:$C$175,$C26)</f>
        <v>529500</v>
      </c>
      <c r="Z26" s="6">
        <f>SUMIFS('Budget Data'!I$2:I$175,'Budget Data'!$C$2:$C$175,$C26)</f>
        <v>452500</v>
      </c>
      <c r="AA26" s="6">
        <f>SUMIFS('Budget Data'!J$2:J$175,'Budget Data'!$C$2:$C$175,$C26)</f>
        <v>452500</v>
      </c>
      <c r="AB26" s="6">
        <f>SUMIFS('Budget Data'!K$2:K$175,'Budget Data'!$C$2:$C$175,$C26)</f>
        <v>471750</v>
      </c>
      <c r="AC26" s="6">
        <f>SUMIFS('Budget Data'!L$2:L$175,'Budget Data'!$C$2:$C$175,$C26)</f>
        <v>491000</v>
      </c>
      <c r="AD26" s="6">
        <f>SUMIFS('Budget Data'!M$2:M$175,'Budget Data'!$C$2:$C$175,$C26)</f>
        <v>491000</v>
      </c>
      <c r="AE26" s="6">
        <f>SUMIFS('Budget Data'!N$2:N$175,'Budget Data'!$C$2:$C$175,$C26)</f>
        <v>548750</v>
      </c>
      <c r="AF26" s="6">
        <f>SUMIFS('Budget Data'!O$2:O$175,'Budget Data'!$C$2:$C$175,$C26)</f>
        <v>529500</v>
      </c>
      <c r="AG26" s="24">
        <f t="shared" si="31"/>
        <v>6142250</v>
      </c>
      <c r="AH26" s="23"/>
    </row>
    <row r="27" spans="2:34" outlineLevel="1" x14ac:dyDescent="0.25">
      <c r="B27">
        <f>IF(C27="",0,VLOOKUP(C27,tblAccounts[],4,0))</f>
        <v>1</v>
      </c>
      <c r="C27" s="30">
        <v>4900</v>
      </c>
      <c r="D27" s="2" t="str">
        <f>IF(C27="","",VLOOKUP(C27,tblAccounts[],2,0))</f>
        <v>Small Tools</v>
      </c>
      <c r="E27" s="26">
        <f>IF(E$2=1,SUMIFS(tblGLData[Amount],tblGLData[Date],E$4,tblGLData[Account],$C27)*$B27,U27)</f>
        <v>106944.04</v>
      </c>
      <c r="F27" s="26">
        <f>IF(F$2=1,SUMIFS(tblGLData[Amount],tblGLData[Date],F$4,tblGLData[Account],$C27)*$B27,V27)</f>
        <v>108313.2</v>
      </c>
      <c r="G27" s="26">
        <f>IF(G$2=1,SUMIFS(tblGLData[Amount],tblGLData[Date],G$4,tblGLData[Account],$C27)*$B27,W27)</f>
        <v>105443.76999999999</v>
      </c>
      <c r="H27" s="26">
        <f>IF(H$2=1,SUMIFS(tblGLData[Amount],tblGLData[Date],H$4,tblGLData[Account],$C27)*$B27,X27)</f>
        <v>107341.94</v>
      </c>
      <c r="I27" s="26">
        <f>IF(I$2=1,SUMIFS(tblGLData[Amount],tblGLData[Date],I$4,tblGLData[Account],$C27)*$B27,Y27)</f>
        <v>106880.44</v>
      </c>
      <c r="J27" s="26">
        <f>IF(J$2=1,SUMIFS(tblGLData[Amount],tblGLData[Date],J$4,tblGLData[Account],$C27)*$B27,Z27)</f>
        <v>107263.24</v>
      </c>
      <c r="K27" s="26">
        <f>IF(K$2=1,SUMIFS(tblGLData[Amount],tblGLData[Date],K$4,tblGLData[Account],$C27)*$B27,AA27)</f>
        <v>106429.43000000001</v>
      </c>
      <c r="L27" s="26">
        <f>IF(L$2=1,SUMIFS(tblGLData[Amount],tblGLData[Date],L$4,tblGLData[Account],$C27)*$B27,AB27)</f>
        <v>106800.20999999999</v>
      </c>
      <c r="M27" s="26">
        <f>IF(M$2=1,SUMIFS(tblGLData[Amount],tblGLData[Date],M$4,tblGLData[Account],$C27)*$B27,AC27)</f>
        <v>96350</v>
      </c>
      <c r="N27" s="26">
        <f>IF(N$2=1,SUMIFS(tblGLData[Amount],tblGLData[Date],N$4,tblGLData[Account],$C27)*$B27,AD27)</f>
        <v>96350</v>
      </c>
      <c r="O27" s="26">
        <f>IF(O$2=1,SUMIFS(tblGLData[Amount],tblGLData[Date],O$4,tblGLData[Account],$C27)*$B27,AE27)</f>
        <v>107450</v>
      </c>
      <c r="P27" s="26">
        <f>IF(P$2=1,SUMIFS(tblGLData[Amount],tblGLData[Date],P$4,tblGLData[Account],$C27)*$B27,AF27)</f>
        <v>103750</v>
      </c>
      <c r="Q27" s="6"/>
      <c r="R27" s="24">
        <f t="shared" si="14"/>
        <v>1259316.27</v>
      </c>
      <c r="S27" s="24">
        <f t="shared" si="15"/>
        <v>1204300</v>
      </c>
      <c r="U27" s="6">
        <f>SUMIFS('Budget Data'!D$2:D$175,'Budget Data'!$C$2:$C$175,$C27)</f>
        <v>107450</v>
      </c>
      <c r="V27" s="6">
        <f>SUMIFS('Budget Data'!E$2:E$175,'Budget Data'!$C$2:$C$175,$C27)</f>
        <v>107450</v>
      </c>
      <c r="W27" s="6">
        <f>SUMIFS('Budget Data'!F$2:F$175,'Budget Data'!$C$2:$C$175,$C27)</f>
        <v>103750</v>
      </c>
      <c r="X27" s="6">
        <f>SUMIFS('Budget Data'!G$2:G$175,'Budget Data'!$C$2:$C$175,$C27)</f>
        <v>107450</v>
      </c>
      <c r="Y27" s="6">
        <f>SUMIFS('Budget Data'!H$2:H$175,'Budget Data'!$C$2:$C$175,$C27)</f>
        <v>103750</v>
      </c>
      <c r="Z27" s="6">
        <f>SUMIFS('Budget Data'!I$2:I$175,'Budget Data'!$C$2:$C$175,$C27)</f>
        <v>88950</v>
      </c>
      <c r="AA27" s="6">
        <f>SUMIFS('Budget Data'!J$2:J$175,'Budget Data'!$C$2:$C$175,$C27)</f>
        <v>88950</v>
      </c>
      <c r="AB27" s="6">
        <f>SUMIFS('Budget Data'!K$2:K$175,'Budget Data'!$C$2:$C$175,$C27)</f>
        <v>92650</v>
      </c>
      <c r="AC27" s="6">
        <f>SUMIFS('Budget Data'!L$2:L$175,'Budget Data'!$C$2:$C$175,$C27)</f>
        <v>96350</v>
      </c>
      <c r="AD27" s="6">
        <f>SUMIFS('Budget Data'!M$2:M$175,'Budget Data'!$C$2:$C$175,$C27)</f>
        <v>96350</v>
      </c>
      <c r="AE27" s="6">
        <f>SUMIFS('Budget Data'!N$2:N$175,'Budget Data'!$C$2:$C$175,$C27)</f>
        <v>107450</v>
      </c>
      <c r="AF27" s="6">
        <f>SUMIFS('Budget Data'!O$2:O$175,'Budget Data'!$C$2:$C$175,$C27)</f>
        <v>103750</v>
      </c>
      <c r="AG27" s="24">
        <f t="shared" si="31"/>
        <v>1204300</v>
      </c>
      <c r="AH27" s="23"/>
    </row>
    <row r="28" spans="2:34" outlineLevel="1" x14ac:dyDescent="0.25">
      <c r="B28">
        <f>IF(C28="",0,VLOOKUP(C28,tblAccounts[],4,0))</f>
        <v>1</v>
      </c>
      <c r="C28" s="30">
        <v>4950</v>
      </c>
      <c r="D28" s="2" t="str">
        <f>IF(C28="","",VLOOKUP(C28,tblAccounts[],2,0))</f>
        <v>Other Direct Costs</v>
      </c>
      <c r="E28" s="26">
        <f>IF(E$2=1,SUMIFS(tblGLData[Amount],tblGLData[Date],E$4,tblGLData[Account],$C28)*$B28,U28)</f>
        <v>126421.84</v>
      </c>
      <c r="F28" s="26">
        <f>IF(F$2=1,SUMIFS(tblGLData[Amount],tblGLData[Date],F$4,tblGLData[Account],$C28)*$B28,V28)</f>
        <v>127138.19</v>
      </c>
      <c r="G28" s="26">
        <f>IF(G$2=1,SUMIFS(tblGLData[Amount],tblGLData[Date],G$4,tblGLData[Account],$C28)*$B28,W28)</f>
        <v>123102.77000000002</v>
      </c>
      <c r="H28" s="26">
        <f>IF(H$2=1,SUMIFS(tblGLData[Amount],tblGLData[Date],H$4,tblGLData[Account],$C28)*$B28,X28)</f>
        <v>126619.28</v>
      </c>
      <c r="I28" s="26">
        <f>IF(I$2=1,SUMIFS(tblGLData[Amount],tblGLData[Date],I$4,tblGLData[Account],$C28)*$B28,Y28)</f>
        <v>126062.86</v>
      </c>
      <c r="J28" s="26">
        <f>IF(J$2=1,SUMIFS(tblGLData[Amount],tblGLData[Date],J$4,tblGLData[Account],$C28)*$B28,Z28)</f>
        <v>125216.25</v>
      </c>
      <c r="K28" s="26">
        <f>IF(K$2=1,SUMIFS(tblGLData[Amount],tblGLData[Date],K$4,tblGLData[Account],$C28)*$B28,AA28)</f>
        <v>126290.17000000001</v>
      </c>
      <c r="L28" s="26">
        <f>IF(L$2=1,SUMIFS(tblGLData[Amount],tblGLData[Date],L$4,tblGLData[Account],$C28)*$B28,AB28)</f>
        <v>127309.06</v>
      </c>
      <c r="M28" s="26">
        <f>IF(M$2=1,SUMIFS(tblGLData[Amount],tblGLData[Date],M$4,tblGLData[Account],$C28)*$B28,AC28)</f>
        <v>112700</v>
      </c>
      <c r="N28" s="26">
        <f>IF(N$2=1,SUMIFS(tblGLData[Amount],tblGLData[Date],N$4,tblGLData[Account],$C28)*$B28,AD28)</f>
        <v>112700</v>
      </c>
      <c r="O28" s="26">
        <f>IF(O$2=1,SUMIFS(tblGLData[Amount],tblGLData[Date],O$4,tblGLData[Account],$C28)*$B28,AE28)</f>
        <v>126200</v>
      </c>
      <c r="P28" s="26">
        <f>IF(P$2=1,SUMIFS(tblGLData[Amount],tblGLData[Date],P$4,tblGLData[Account],$C28)*$B28,AF28)</f>
        <v>121700</v>
      </c>
      <c r="Q28" s="6"/>
      <c r="R28" s="24">
        <f t="shared" si="14"/>
        <v>1481460.4200000002</v>
      </c>
      <c r="S28" s="24">
        <f t="shared" si="15"/>
        <v>1410900</v>
      </c>
      <c r="U28" s="6">
        <f>SUMIFS('Budget Data'!D$2:D$175,'Budget Data'!$C$2:$C$175,$C28)</f>
        <v>126200</v>
      </c>
      <c r="V28" s="6">
        <f>SUMIFS('Budget Data'!E$2:E$175,'Budget Data'!$C$2:$C$175,$C28)</f>
        <v>126200</v>
      </c>
      <c r="W28" s="6">
        <f>SUMIFS('Budget Data'!F$2:F$175,'Budget Data'!$C$2:$C$175,$C28)</f>
        <v>121700</v>
      </c>
      <c r="X28" s="6">
        <f>SUMIFS('Budget Data'!G$2:G$175,'Budget Data'!$C$2:$C$175,$C28)</f>
        <v>126200</v>
      </c>
      <c r="Y28" s="6">
        <f>SUMIFS('Budget Data'!H$2:H$175,'Budget Data'!$C$2:$C$175,$C28)</f>
        <v>121700</v>
      </c>
      <c r="Z28" s="6">
        <f>SUMIFS('Budget Data'!I$2:I$175,'Budget Data'!$C$2:$C$175,$C28)</f>
        <v>103700</v>
      </c>
      <c r="AA28" s="6">
        <f>SUMIFS('Budget Data'!J$2:J$175,'Budget Data'!$C$2:$C$175,$C28)</f>
        <v>103700</v>
      </c>
      <c r="AB28" s="6">
        <f>SUMIFS('Budget Data'!K$2:K$175,'Budget Data'!$C$2:$C$175,$C28)</f>
        <v>108200</v>
      </c>
      <c r="AC28" s="6">
        <f>SUMIFS('Budget Data'!L$2:L$175,'Budget Data'!$C$2:$C$175,$C28)</f>
        <v>112700</v>
      </c>
      <c r="AD28" s="6">
        <f>SUMIFS('Budget Data'!M$2:M$175,'Budget Data'!$C$2:$C$175,$C28)</f>
        <v>112700</v>
      </c>
      <c r="AE28" s="6">
        <f>SUMIFS('Budget Data'!N$2:N$175,'Budget Data'!$C$2:$C$175,$C28)</f>
        <v>126200</v>
      </c>
      <c r="AF28" s="6">
        <f>SUMIFS('Budget Data'!O$2:O$175,'Budget Data'!$C$2:$C$175,$C28)</f>
        <v>121700</v>
      </c>
      <c r="AG28" s="24">
        <f t="shared" si="31"/>
        <v>1410900</v>
      </c>
      <c r="AH28" s="23"/>
    </row>
    <row r="29" spans="2:34" outlineLevel="1" x14ac:dyDescent="0.25">
      <c r="B29">
        <f>IF(C29="",0,VLOOKUP(C29,tblAccounts[],4,0))</f>
        <v>1</v>
      </c>
      <c r="C29" s="30">
        <v>4999</v>
      </c>
      <c r="D29" s="2" t="str">
        <f>IF(C29="","",VLOOKUP(C29,tblAccounts[],2,0))</f>
        <v>WIP Movement</v>
      </c>
      <c r="E29" s="26">
        <f>IF(E$2=1,SUMIFS(tblGLData[Amount],tblGLData[Date],E$4,tblGLData[Account],$C29)*$B29,U29)</f>
        <v>-159173.42000000001</v>
      </c>
      <c r="F29" s="26">
        <f>IF(F$2=1,SUMIFS(tblGLData[Amount],tblGLData[Date],F$4,tblGLData[Account],$C29)*$B29,V29)</f>
        <v>132022.14000000001</v>
      </c>
      <c r="G29" s="26">
        <f>IF(G$2=1,SUMIFS(tblGLData[Amount],tblGLData[Date],G$4,tblGLData[Account],$C29)*$B29,W29)</f>
        <v>-25265.02</v>
      </c>
      <c r="H29" s="26">
        <f>IF(H$2=1,SUMIFS(tblGLData[Amount],tblGLData[Date],H$4,tblGLData[Account],$C29)*$B29,X29)</f>
        <v>-34111.879999999997</v>
      </c>
      <c r="I29" s="26">
        <f>IF(I$2=1,SUMIFS(tblGLData[Amount],tblGLData[Date],I$4,tblGLData[Account],$C29)*$B29,Y29)</f>
        <v>-46675.68</v>
      </c>
      <c r="J29" s="26">
        <f>IF(J$2=1,SUMIFS(tblGLData[Amount],tblGLData[Date],J$4,tblGLData[Account],$C29)*$B29,Z29)</f>
        <v>-51238.35</v>
      </c>
      <c r="K29" s="26">
        <f>IF(K$2=1,SUMIFS(tblGLData[Amount],tblGLData[Date],K$4,tblGLData[Account],$C29)*$B29,AA29)</f>
        <v>51273.81</v>
      </c>
      <c r="L29" s="26">
        <f>IF(L$2=1,SUMIFS(tblGLData[Amount],tblGLData[Date],L$4,tblGLData[Account],$C29)*$B29,AB29)</f>
        <v>-134319.28999999998</v>
      </c>
      <c r="M29" s="26">
        <f>IF(M$2=1,SUMIFS(tblGLData[Amount],tblGLData[Date],M$4,tblGLData[Account],$C29)*$B29,AC29)</f>
        <v>-20600</v>
      </c>
      <c r="N29" s="26">
        <f>IF(N$2=1,SUMIFS(tblGLData[Amount],tblGLData[Date],N$4,tblGLData[Account],$C29)*$B29,AD29)</f>
        <v>-383300</v>
      </c>
      <c r="O29" s="26">
        <f>IF(O$2=1,SUMIFS(tblGLData[Amount],tblGLData[Date],O$4,tblGLData[Account],$C29)*$B29,AE29)</f>
        <v>-479600</v>
      </c>
      <c r="P29" s="26">
        <f>IF(P$2=1,SUMIFS(tblGLData[Amount],tblGLData[Date],P$4,tblGLData[Account],$C29)*$B29,AF29)</f>
        <v>-694500</v>
      </c>
      <c r="Q29" s="6"/>
      <c r="R29" s="24">
        <f t="shared" si="14"/>
        <v>-1845487.69</v>
      </c>
      <c r="S29" s="24">
        <f t="shared" si="15"/>
        <v>0</v>
      </c>
      <c r="U29" s="6">
        <f>SUMIFS('Budget Data'!D$2:D$175,'Budget Data'!$C$2:$C$175,$C29)</f>
        <v>-479600</v>
      </c>
      <c r="V29" s="6">
        <f>SUMIFS('Budget Data'!E$2:E$175,'Budget Data'!$C$2:$C$175,$C29)</f>
        <v>-392800</v>
      </c>
      <c r="W29" s="6">
        <f>SUMIFS('Budget Data'!F$2:F$175,'Budget Data'!$C$2:$C$175,$C29)</f>
        <v>-66200</v>
      </c>
      <c r="X29" s="6">
        <f>SUMIFS('Budget Data'!G$2:G$175,'Budget Data'!$C$2:$C$175,$C29)</f>
        <v>-132400</v>
      </c>
      <c r="Y29" s="6">
        <f>SUMIFS('Budget Data'!H$2:H$175,'Budget Data'!$C$2:$C$175,$C29)</f>
        <v>199400</v>
      </c>
      <c r="Z29" s="6">
        <f>SUMIFS('Budget Data'!I$2:I$175,'Budget Data'!$C$2:$C$175,$C29)</f>
        <v>985000</v>
      </c>
      <c r="AA29" s="6">
        <f>SUMIFS('Budget Data'!J$2:J$175,'Budget Data'!$C$2:$C$175,$C29)</f>
        <v>985000</v>
      </c>
      <c r="AB29" s="6">
        <f>SUMIFS('Budget Data'!K$2:K$175,'Budget Data'!$C$2:$C$175,$C29)</f>
        <v>479600</v>
      </c>
      <c r="AC29" s="6">
        <f>SUMIFS('Budget Data'!L$2:L$175,'Budget Data'!$C$2:$C$175,$C29)</f>
        <v>-20600</v>
      </c>
      <c r="AD29" s="6">
        <f>SUMIFS('Budget Data'!M$2:M$175,'Budget Data'!$C$2:$C$175,$C29)</f>
        <v>-383300</v>
      </c>
      <c r="AE29" s="6">
        <f>SUMIFS('Budget Data'!N$2:N$175,'Budget Data'!$C$2:$C$175,$C29)</f>
        <v>-479600</v>
      </c>
      <c r="AF29" s="6">
        <f>SUMIFS('Budget Data'!O$2:O$175,'Budget Data'!$C$2:$C$175,$C29)</f>
        <v>-694500</v>
      </c>
      <c r="AG29" s="24">
        <f t="shared" si="31"/>
        <v>0</v>
      </c>
      <c r="AH29" s="23"/>
    </row>
    <row r="30" spans="2:34" outlineLevel="1" x14ac:dyDescent="0.25">
      <c r="B30">
        <f>IF(C30="",0,VLOOKUP(C30,tblAccounts[],4,0))</f>
        <v>0</v>
      </c>
      <c r="C30" s="30"/>
      <c r="D30" s="2" t="str">
        <f>IF(C30="","",VLOOKUP(C30,tblAccounts[],2,0))</f>
        <v/>
      </c>
      <c r="E30" s="26">
        <f>IF(E$2=1,SUMIFS(tblGLData[Amount],tblGLData[Date],E$4,tblGLData[Account],$C30)*$B30,U30)</f>
        <v>0</v>
      </c>
      <c r="F30" s="26">
        <f>IF(F$2=1,SUMIFS(tblGLData[Amount],tblGLData[Date],F$4,tblGLData[Account],$C30)*$B30,V30)</f>
        <v>0</v>
      </c>
      <c r="G30" s="26">
        <f>IF(G$2=1,SUMIFS(tblGLData[Amount],tblGLData[Date],G$4,tblGLData[Account],$C30)*$B30,W30)</f>
        <v>0</v>
      </c>
      <c r="H30" s="26">
        <f>IF(H$2=1,SUMIFS(tblGLData[Amount],tblGLData[Date],H$4,tblGLData[Account],$C30)*$B30,X30)</f>
        <v>0</v>
      </c>
      <c r="I30" s="26">
        <f>IF(I$2=1,SUMIFS(tblGLData[Amount],tblGLData[Date],I$4,tblGLData[Account],$C30)*$B30,Y30)</f>
        <v>0</v>
      </c>
      <c r="J30" s="26">
        <f>IF(J$2=1,SUMIFS(tblGLData[Amount],tblGLData[Date],J$4,tblGLData[Account],$C30)*$B30,Z30)</f>
        <v>0</v>
      </c>
      <c r="K30" s="26">
        <f>IF(K$2=1,SUMIFS(tblGLData[Amount],tblGLData[Date],K$4,tblGLData[Account],$C30)*$B30,AA30)</f>
        <v>0</v>
      </c>
      <c r="L30" s="26">
        <f>IF(L$2=1,SUMIFS(tblGLData[Amount],tblGLData[Date],L$4,tblGLData[Account],$C30)*$B30,AB30)</f>
        <v>0</v>
      </c>
      <c r="M30" s="26">
        <f>IF(M$2=1,SUMIFS(tblGLData[Amount],tblGLData[Date],M$4,tblGLData[Account],$C30)*$B30,AC30)</f>
        <v>0</v>
      </c>
      <c r="N30" s="26">
        <f>IF(N$2=1,SUMIFS(tblGLData[Amount],tblGLData[Date],N$4,tblGLData[Account],$C30)*$B30,AD30)</f>
        <v>0</v>
      </c>
      <c r="O30" s="26">
        <f>IF(O$2=1,SUMIFS(tblGLData[Amount],tblGLData[Date],O$4,tblGLData[Account],$C30)*$B30,AE30)</f>
        <v>0</v>
      </c>
      <c r="P30" s="26">
        <f>IF(P$2=1,SUMIFS(tblGLData[Amount],tblGLData[Date],P$4,tblGLData[Account],$C30)*$B30,AF30)</f>
        <v>0</v>
      </c>
      <c r="Q30" s="6"/>
      <c r="R30" s="24">
        <f t="shared" si="14"/>
        <v>0</v>
      </c>
      <c r="S30" s="24">
        <f t="shared" si="15"/>
        <v>0</v>
      </c>
      <c r="U30" s="6">
        <f>SUMIFS('Budget Data'!D$2:D$175,'Budget Data'!$C$2:$C$175,$C30)</f>
        <v>0</v>
      </c>
      <c r="V30" s="6">
        <f>SUMIFS('Budget Data'!E$2:E$175,'Budget Data'!$C$2:$C$175,$C30)</f>
        <v>0</v>
      </c>
      <c r="W30" s="6">
        <f>SUMIFS('Budget Data'!F$2:F$175,'Budget Data'!$C$2:$C$175,$C30)</f>
        <v>0</v>
      </c>
      <c r="X30" s="6">
        <f>SUMIFS('Budget Data'!G$2:G$175,'Budget Data'!$C$2:$C$175,$C30)</f>
        <v>0</v>
      </c>
      <c r="Y30" s="6">
        <f>SUMIFS('Budget Data'!H$2:H$175,'Budget Data'!$C$2:$C$175,$C30)</f>
        <v>0</v>
      </c>
      <c r="Z30" s="6">
        <f>SUMIFS('Budget Data'!I$2:I$175,'Budget Data'!$C$2:$C$175,$C30)</f>
        <v>0</v>
      </c>
      <c r="AA30" s="6">
        <f>SUMIFS('Budget Data'!J$2:J$175,'Budget Data'!$C$2:$C$175,$C30)</f>
        <v>0</v>
      </c>
      <c r="AB30" s="6">
        <f>SUMIFS('Budget Data'!K$2:K$175,'Budget Data'!$C$2:$C$175,$C30)</f>
        <v>0</v>
      </c>
      <c r="AC30" s="6">
        <f>SUMIFS('Budget Data'!L$2:L$175,'Budget Data'!$C$2:$C$175,$C30)</f>
        <v>0</v>
      </c>
      <c r="AD30" s="6">
        <f>SUMIFS('Budget Data'!M$2:M$175,'Budget Data'!$C$2:$C$175,$C30)</f>
        <v>0</v>
      </c>
      <c r="AE30" s="6">
        <f>SUMIFS('Budget Data'!N$2:N$175,'Budget Data'!$C$2:$C$175,$C30)</f>
        <v>0</v>
      </c>
      <c r="AF30" s="6">
        <f>SUMIFS('Budget Data'!O$2:O$175,'Budget Data'!$C$2:$C$175,$C30)</f>
        <v>0</v>
      </c>
      <c r="AG30" s="24">
        <f t="shared" si="31"/>
        <v>0</v>
      </c>
      <c r="AH30" s="23"/>
    </row>
    <row r="31" spans="2:34" outlineLevel="1" x14ac:dyDescent="0.25">
      <c r="B31">
        <f>IF(C31="",0,VLOOKUP(C31,tblAccounts[],4,0))</f>
        <v>0</v>
      </c>
      <c r="C31" s="30"/>
      <c r="D31" s="2" t="str">
        <f>IF(C31="","",VLOOKUP(C31,tblAccounts[],2,0))</f>
        <v/>
      </c>
      <c r="E31" s="26">
        <f>IF(E$2=1,SUMIFS(tblGLData[Amount],tblGLData[Date],E$4,tblGLData[Account],$C31)*$B31,U31)</f>
        <v>0</v>
      </c>
      <c r="F31" s="26">
        <f>IF(F$2=1,SUMIFS(tblGLData[Amount],tblGLData[Date],F$4,tblGLData[Account],$C31)*$B31,V31)</f>
        <v>0</v>
      </c>
      <c r="G31" s="26">
        <f>IF(G$2=1,SUMIFS(tblGLData[Amount],tblGLData[Date],G$4,tblGLData[Account],$C31)*$B31,W31)</f>
        <v>0</v>
      </c>
      <c r="H31" s="26">
        <f>IF(H$2=1,SUMIFS(tblGLData[Amount],tblGLData[Date],H$4,tblGLData[Account],$C31)*$B31,X31)</f>
        <v>0</v>
      </c>
      <c r="I31" s="26">
        <f>IF(I$2=1,SUMIFS(tblGLData[Amount],tblGLData[Date],I$4,tblGLData[Account],$C31)*$B31,Y31)</f>
        <v>0</v>
      </c>
      <c r="J31" s="26">
        <f>IF(J$2=1,SUMIFS(tblGLData[Amount],tblGLData[Date],J$4,tblGLData[Account],$C31)*$B31,Z31)</f>
        <v>0</v>
      </c>
      <c r="K31" s="26">
        <f>IF(K$2=1,SUMIFS(tblGLData[Amount],tblGLData[Date],K$4,tblGLData[Account],$C31)*$B31,AA31)</f>
        <v>0</v>
      </c>
      <c r="L31" s="26">
        <f>IF(L$2=1,SUMIFS(tblGLData[Amount],tblGLData[Date],L$4,tblGLData[Account],$C31)*$B31,AB31)</f>
        <v>0</v>
      </c>
      <c r="M31" s="26">
        <f>IF(M$2=1,SUMIFS(tblGLData[Amount],tblGLData[Date],M$4,tblGLData[Account],$C31)*$B31,AC31)</f>
        <v>0</v>
      </c>
      <c r="N31" s="26">
        <f>IF(N$2=1,SUMIFS(tblGLData[Amount],tblGLData[Date],N$4,tblGLData[Account],$C31)*$B31,AD31)</f>
        <v>0</v>
      </c>
      <c r="O31" s="26">
        <f>IF(O$2=1,SUMIFS(tblGLData[Amount],tblGLData[Date],O$4,tblGLData[Account],$C31)*$B31,AE31)</f>
        <v>0</v>
      </c>
      <c r="P31" s="26">
        <f>IF(P$2=1,SUMIFS(tblGLData[Amount],tblGLData[Date],P$4,tblGLData[Account],$C31)*$B31,AF31)</f>
        <v>0</v>
      </c>
      <c r="Q31" s="6"/>
      <c r="R31" s="24">
        <f t="shared" si="14"/>
        <v>0</v>
      </c>
      <c r="S31" s="24">
        <f t="shared" si="15"/>
        <v>0</v>
      </c>
      <c r="U31" s="6">
        <f>SUMIFS('Budget Data'!D$2:D$175,'Budget Data'!$C$2:$C$175,$C31)</f>
        <v>0</v>
      </c>
      <c r="V31" s="6">
        <f>SUMIFS('Budget Data'!E$2:E$175,'Budget Data'!$C$2:$C$175,$C31)</f>
        <v>0</v>
      </c>
      <c r="W31" s="6">
        <f>SUMIFS('Budget Data'!F$2:F$175,'Budget Data'!$C$2:$C$175,$C31)</f>
        <v>0</v>
      </c>
      <c r="X31" s="6">
        <f>SUMIFS('Budget Data'!G$2:G$175,'Budget Data'!$C$2:$C$175,$C31)</f>
        <v>0</v>
      </c>
      <c r="Y31" s="6">
        <f>SUMIFS('Budget Data'!H$2:H$175,'Budget Data'!$C$2:$C$175,$C31)</f>
        <v>0</v>
      </c>
      <c r="Z31" s="6">
        <f>SUMIFS('Budget Data'!I$2:I$175,'Budget Data'!$C$2:$C$175,$C31)</f>
        <v>0</v>
      </c>
      <c r="AA31" s="6">
        <f>SUMIFS('Budget Data'!J$2:J$175,'Budget Data'!$C$2:$C$175,$C31)</f>
        <v>0</v>
      </c>
      <c r="AB31" s="6">
        <f>SUMIFS('Budget Data'!K$2:K$175,'Budget Data'!$C$2:$C$175,$C31)</f>
        <v>0</v>
      </c>
      <c r="AC31" s="6">
        <f>SUMIFS('Budget Data'!L$2:L$175,'Budget Data'!$C$2:$C$175,$C31)</f>
        <v>0</v>
      </c>
      <c r="AD31" s="6">
        <f>SUMIFS('Budget Data'!M$2:M$175,'Budget Data'!$C$2:$C$175,$C31)</f>
        <v>0</v>
      </c>
      <c r="AE31" s="6">
        <f>SUMIFS('Budget Data'!N$2:N$175,'Budget Data'!$C$2:$C$175,$C31)</f>
        <v>0</v>
      </c>
      <c r="AF31" s="6">
        <f>SUMIFS('Budget Data'!O$2:O$175,'Budget Data'!$C$2:$C$175,$C31)</f>
        <v>0</v>
      </c>
      <c r="AG31" s="24">
        <f t="shared" si="31"/>
        <v>0</v>
      </c>
      <c r="AH31" s="23"/>
    </row>
    <row r="32" spans="2:34" x14ac:dyDescent="0.25">
      <c r="C32" s="2"/>
      <c r="D32" s="2"/>
      <c r="E32" s="2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23"/>
    </row>
    <row r="33" spans="1:34" x14ac:dyDescent="0.25">
      <c r="A33" s="17" t="s">
        <v>13</v>
      </c>
      <c r="C33" s="2"/>
      <c r="D33" s="3" t="str">
        <f>"Total "&amp;A33</f>
        <v>Total Indirect Costs</v>
      </c>
      <c r="E33" s="29">
        <f>SUM(E34:E59)</f>
        <v>391404.63</v>
      </c>
      <c r="F33" s="29">
        <f t="shared" ref="F33:P33" si="32">SUM(F34:F59)</f>
        <v>390544.41</v>
      </c>
      <c r="G33" s="29">
        <f t="shared" si="32"/>
        <v>389484.49999999994</v>
      </c>
      <c r="H33" s="29">
        <f t="shared" si="32"/>
        <v>392786.86999999994</v>
      </c>
      <c r="I33" s="29">
        <f t="shared" si="32"/>
        <v>392659.62999999995</v>
      </c>
      <c r="J33" s="29">
        <f t="shared" si="32"/>
        <v>391805.58</v>
      </c>
      <c r="K33" s="29">
        <f t="shared" si="32"/>
        <v>392188.29</v>
      </c>
      <c r="L33" s="29">
        <f t="shared" si="32"/>
        <v>391828.27999999991</v>
      </c>
      <c r="M33" s="29">
        <f t="shared" si="32"/>
        <v>391630</v>
      </c>
      <c r="N33" s="29">
        <f t="shared" si="32"/>
        <v>391630</v>
      </c>
      <c r="O33" s="29">
        <f t="shared" si="32"/>
        <v>391630</v>
      </c>
      <c r="P33" s="29">
        <f t="shared" si="32"/>
        <v>391630</v>
      </c>
      <c r="Q33" s="24"/>
      <c r="R33" s="24">
        <f t="shared" si="14"/>
        <v>4699222.1899999995</v>
      </c>
      <c r="S33" s="24">
        <f t="shared" si="15"/>
        <v>4699560</v>
      </c>
      <c r="U33" s="24">
        <f>SUM(U34:U59)</f>
        <v>391630</v>
      </c>
      <c r="V33" s="24">
        <f t="shared" ref="V33:AF33" si="33">SUM(V34:V59)</f>
        <v>391630</v>
      </c>
      <c r="W33" s="24">
        <f t="shared" si="33"/>
        <v>391630</v>
      </c>
      <c r="X33" s="24">
        <f t="shared" si="33"/>
        <v>391630</v>
      </c>
      <c r="Y33" s="24">
        <f t="shared" si="33"/>
        <v>391630</v>
      </c>
      <c r="Z33" s="24">
        <f t="shared" si="33"/>
        <v>391630</v>
      </c>
      <c r="AA33" s="24">
        <f t="shared" si="33"/>
        <v>391630</v>
      </c>
      <c r="AB33" s="24">
        <f t="shared" si="33"/>
        <v>391630</v>
      </c>
      <c r="AC33" s="24">
        <f t="shared" si="33"/>
        <v>391630</v>
      </c>
      <c r="AD33" s="24">
        <f t="shared" si="33"/>
        <v>391630</v>
      </c>
      <c r="AE33" s="24">
        <f t="shared" si="33"/>
        <v>391630</v>
      </c>
      <c r="AF33" s="24">
        <f t="shared" si="33"/>
        <v>391630</v>
      </c>
      <c r="AG33" s="24">
        <f t="shared" si="31"/>
        <v>4699560</v>
      </c>
      <c r="AH33" s="23"/>
    </row>
    <row r="34" spans="1:34" outlineLevel="1" x14ac:dyDescent="0.25">
      <c r="B34">
        <f>IF(C34="",0,VLOOKUP(C34,tblAccounts[],4,0))</f>
        <v>1</v>
      </c>
      <c r="C34" s="30">
        <v>5100</v>
      </c>
      <c r="D34" s="2" t="str">
        <f>IF(C34="","",VLOOKUP(C34,tblAccounts[],2,0))</f>
        <v>Salaries &amp; Wages - Overheads</v>
      </c>
      <c r="E34" s="26">
        <f>IF(E$2=1,SUMIFS(tblGLData[Amount],tblGLData[Date],E$4,tblGLData[Account],$C34)*$B34,U34)</f>
        <v>99421.290000000008</v>
      </c>
      <c r="F34" s="26">
        <f>IF(F$2=1,SUMIFS(tblGLData[Amount],tblGLData[Date],F$4,tblGLData[Account],$C34)*$B34,V34)</f>
        <v>99634.080000000016</v>
      </c>
      <c r="G34" s="26">
        <f>IF(G$2=1,SUMIFS(tblGLData[Amount],tblGLData[Date],G$4,tblGLData[Account],$C34)*$B34,W34)</f>
        <v>97794.15</v>
      </c>
      <c r="H34" s="26">
        <f>IF(H$2=1,SUMIFS(tblGLData[Amount],tblGLData[Date],H$4,tblGLData[Account],$C34)*$B34,X34)</f>
        <v>99995.08</v>
      </c>
      <c r="I34" s="26">
        <f>IF(I$2=1,SUMIFS(tblGLData[Amount],tblGLData[Date],I$4,tblGLData[Account],$C34)*$B34,Y34)</f>
        <v>99748.08</v>
      </c>
      <c r="J34" s="26">
        <f>IF(J$2=1,SUMIFS(tblGLData[Amount],tblGLData[Date],J$4,tblGLData[Account],$C34)*$B34,Z34)</f>
        <v>99743.290000000008</v>
      </c>
      <c r="K34" s="26">
        <f>IF(K$2=1,SUMIFS(tblGLData[Amount],tblGLData[Date],K$4,tblGLData[Account],$C34)*$B34,AA34)</f>
        <v>99676.010000000009</v>
      </c>
      <c r="L34" s="26">
        <f>IF(L$2=1,SUMIFS(tblGLData[Amount],tblGLData[Date],L$4,tblGLData[Account],$C34)*$B34,AB34)</f>
        <v>100039.2</v>
      </c>
      <c r="M34" s="26">
        <f>IF(M$2=1,SUMIFS(tblGLData[Amount],tblGLData[Date],M$4,tblGLData[Account],$C34)*$B34,AC34)</f>
        <v>98920</v>
      </c>
      <c r="N34" s="26">
        <f>IF(N$2=1,SUMIFS(tblGLData[Amount],tblGLData[Date],N$4,tblGLData[Account],$C34)*$B34,AD34)</f>
        <v>98920</v>
      </c>
      <c r="O34" s="26">
        <f>IF(O$2=1,SUMIFS(tblGLData[Amount],tblGLData[Date],O$4,tblGLData[Account],$C34)*$B34,AE34)</f>
        <v>98920</v>
      </c>
      <c r="P34" s="26">
        <f>IF(P$2=1,SUMIFS(tblGLData[Amount],tblGLData[Date],P$4,tblGLData[Account],$C34)*$B34,AF34)</f>
        <v>98920</v>
      </c>
      <c r="Q34" s="6"/>
      <c r="R34" s="24">
        <f t="shared" si="14"/>
        <v>1191731.1800000002</v>
      </c>
      <c r="S34" s="24">
        <f t="shared" si="15"/>
        <v>1187040</v>
      </c>
      <c r="U34" s="6">
        <f>SUMIFS('Budget Data'!D$2:D$175,'Budget Data'!$C$2:$C$175,$C34)</f>
        <v>98920</v>
      </c>
      <c r="V34" s="6">
        <f>SUMIFS('Budget Data'!E$2:E$175,'Budget Data'!$C$2:$C$175,$C34)</f>
        <v>98920</v>
      </c>
      <c r="W34" s="6">
        <f>SUMIFS('Budget Data'!F$2:F$175,'Budget Data'!$C$2:$C$175,$C34)</f>
        <v>98920</v>
      </c>
      <c r="X34" s="6">
        <f>SUMIFS('Budget Data'!G$2:G$175,'Budget Data'!$C$2:$C$175,$C34)</f>
        <v>98920</v>
      </c>
      <c r="Y34" s="6">
        <f>SUMIFS('Budget Data'!H$2:H$175,'Budget Data'!$C$2:$C$175,$C34)</f>
        <v>98920</v>
      </c>
      <c r="Z34" s="6">
        <f>SUMIFS('Budget Data'!I$2:I$175,'Budget Data'!$C$2:$C$175,$C34)</f>
        <v>98920</v>
      </c>
      <c r="AA34" s="6">
        <f>SUMIFS('Budget Data'!J$2:J$175,'Budget Data'!$C$2:$C$175,$C34)</f>
        <v>98920</v>
      </c>
      <c r="AB34" s="6">
        <f>SUMIFS('Budget Data'!K$2:K$175,'Budget Data'!$C$2:$C$175,$C34)</f>
        <v>98920</v>
      </c>
      <c r="AC34" s="6">
        <f>SUMIFS('Budget Data'!L$2:L$175,'Budget Data'!$C$2:$C$175,$C34)</f>
        <v>98920</v>
      </c>
      <c r="AD34" s="6">
        <f>SUMIFS('Budget Data'!M$2:M$175,'Budget Data'!$C$2:$C$175,$C34)</f>
        <v>98920</v>
      </c>
      <c r="AE34" s="6">
        <f>SUMIFS('Budget Data'!N$2:N$175,'Budget Data'!$C$2:$C$175,$C34)</f>
        <v>98920</v>
      </c>
      <c r="AF34" s="6">
        <f>SUMIFS('Budget Data'!O$2:O$175,'Budget Data'!$C$2:$C$175,$C34)</f>
        <v>98920</v>
      </c>
      <c r="AG34" s="24">
        <f t="shared" si="31"/>
        <v>1187040</v>
      </c>
      <c r="AH34" s="23"/>
    </row>
    <row r="35" spans="1:34" outlineLevel="1" x14ac:dyDescent="0.25">
      <c r="B35">
        <f>IF(C35="",0,VLOOKUP(C35,tblAccounts[],4,0))</f>
        <v>1</v>
      </c>
      <c r="C35" s="30">
        <v>5130</v>
      </c>
      <c r="D35" s="2" t="str">
        <f>IF(C35="","",VLOOKUP(C35,tblAccounts[],2,0))</f>
        <v>Payroll Tax Exp - Overheads</v>
      </c>
      <c r="E35" s="26">
        <f>IF(E$2=1,SUMIFS(tblGLData[Amount],tblGLData[Date],E$4,tblGLData[Account],$C35)*$B35,U35)</f>
        <v>5902.93</v>
      </c>
      <c r="F35" s="26">
        <f>IF(F$2=1,SUMIFS(tblGLData[Amount],tblGLData[Date],F$4,tblGLData[Account],$C35)*$B35,V35)</f>
        <v>5877.89</v>
      </c>
      <c r="G35" s="26">
        <f>IF(G$2=1,SUMIFS(tblGLData[Amount],tblGLData[Date],G$4,tblGLData[Account],$C35)*$B35,W35)</f>
        <v>5956.8799999999992</v>
      </c>
      <c r="H35" s="26">
        <f>IF(H$2=1,SUMIFS(tblGLData[Amount],tblGLData[Date],H$4,tblGLData[Account],$C35)*$B35,X35)</f>
        <v>5927.8700000000008</v>
      </c>
      <c r="I35" s="26">
        <f>IF(I$2=1,SUMIFS(tblGLData[Amount],tblGLData[Date],I$4,tblGLData[Account],$C35)*$B35,Y35)</f>
        <v>5920.38</v>
      </c>
      <c r="J35" s="26">
        <f>IF(J$2=1,SUMIFS(tblGLData[Amount],tblGLData[Date],J$4,tblGLData[Account],$C35)*$B35,Z35)</f>
        <v>5946.42</v>
      </c>
      <c r="K35" s="26">
        <f>IF(K$2=1,SUMIFS(tblGLData[Amount],tblGLData[Date],K$4,tblGLData[Account],$C35)*$B35,AA35)</f>
        <v>5882.99</v>
      </c>
      <c r="L35" s="26">
        <f>IF(L$2=1,SUMIFS(tblGLData[Amount],tblGLData[Date],L$4,tblGLData[Account],$C35)*$B35,AB35)</f>
        <v>5877.14</v>
      </c>
      <c r="M35" s="26">
        <f>IF(M$2=1,SUMIFS(tblGLData[Amount],tblGLData[Date],M$4,tblGLData[Account],$C35)*$B35,AC35)</f>
        <v>5920</v>
      </c>
      <c r="N35" s="26">
        <f>IF(N$2=1,SUMIFS(tblGLData[Amount],tblGLData[Date],N$4,tblGLData[Account],$C35)*$B35,AD35)</f>
        <v>5920</v>
      </c>
      <c r="O35" s="26">
        <f>IF(O$2=1,SUMIFS(tblGLData[Amount],tblGLData[Date],O$4,tblGLData[Account],$C35)*$B35,AE35)</f>
        <v>5920</v>
      </c>
      <c r="P35" s="26">
        <f>IF(P$2=1,SUMIFS(tblGLData[Amount],tblGLData[Date],P$4,tblGLData[Account],$C35)*$B35,AF35)</f>
        <v>5920</v>
      </c>
      <c r="Q35" s="6"/>
      <c r="R35" s="24">
        <f t="shared" si="14"/>
        <v>70972.5</v>
      </c>
      <c r="S35" s="24">
        <f t="shared" si="15"/>
        <v>71040</v>
      </c>
      <c r="U35" s="6">
        <f>SUMIFS('Budget Data'!D$2:D$175,'Budget Data'!$C$2:$C$175,$C35)</f>
        <v>5920</v>
      </c>
      <c r="V35" s="6">
        <f>SUMIFS('Budget Data'!E$2:E$175,'Budget Data'!$C$2:$C$175,$C35)</f>
        <v>5920</v>
      </c>
      <c r="W35" s="6">
        <f>SUMIFS('Budget Data'!F$2:F$175,'Budget Data'!$C$2:$C$175,$C35)</f>
        <v>5920</v>
      </c>
      <c r="X35" s="6">
        <f>SUMIFS('Budget Data'!G$2:G$175,'Budget Data'!$C$2:$C$175,$C35)</f>
        <v>5920</v>
      </c>
      <c r="Y35" s="6">
        <f>SUMIFS('Budget Data'!H$2:H$175,'Budget Data'!$C$2:$C$175,$C35)</f>
        <v>5920</v>
      </c>
      <c r="Z35" s="6">
        <f>SUMIFS('Budget Data'!I$2:I$175,'Budget Data'!$C$2:$C$175,$C35)</f>
        <v>5920</v>
      </c>
      <c r="AA35" s="6">
        <f>SUMIFS('Budget Data'!J$2:J$175,'Budget Data'!$C$2:$C$175,$C35)</f>
        <v>5920</v>
      </c>
      <c r="AB35" s="6">
        <f>SUMIFS('Budget Data'!K$2:K$175,'Budget Data'!$C$2:$C$175,$C35)</f>
        <v>5920</v>
      </c>
      <c r="AC35" s="6">
        <f>SUMIFS('Budget Data'!L$2:L$175,'Budget Data'!$C$2:$C$175,$C35)</f>
        <v>5920</v>
      </c>
      <c r="AD35" s="6">
        <f>SUMIFS('Budget Data'!M$2:M$175,'Budget Data'!$C$2:$C$175,$C35)</f>
        <v>5920</v>
      </c>
      <c r="AE35" s="6">
        <f>SUMIFS('Budget Data'!N$2:N$175,'Budget Data'!$C$2:$C$175,$C35)</f>
        <v>5920</v>
      </c>
      <c r="AF35" s="6">
        <f>SUMIFS('Budget Data'!O$2:O$175,'Budget Data'!$C$2:$C$175,$C35)</f>
        <v>5920</v>
      </c>
      <c r="AG35" s="24">
        <f t="shared" si="31"/>
        <v>71040</v>
      </c>
      <c r="AH35" s="23"/>
    </row>
    <row r="36" spans="1:34" outlineLevel="1" x14ac:dyDescent="0.25">
      <c r="B36">
        <f>IF(C36="",0,VLOOKUP(C36,tblAccounts[],4,0))</f>
        <v>1</v>
      </c>
      <c r="C36" s="30">
        <v>5140</v>
      </c>
      <c r="D36" s="2" t="str">
        <f>IF(C36="","",VLOOKUP(C36,tblAccounts[],2,0))</f>
        <v>Workers Comp Exp - Overheads</v>
      </c>
      <c r="E36" s="26">
        <f>IF(E$2=1,SUMIFS(tblGLData[Amount],tblGLData[Date],E$4,tblGLData[Account],$C36)*$B36,U36)</f>
        <v>2456.7800000000002</v>
      </c>
      <c r="F36" s="26">
        <f>IF(F$2=1,SUMIFS(tblGLData[Amount],tblGLData[Date],F$4,tblGLData[Account],$C36)*$B36,V36)</f>
        <v>2490.0100000000002</v>
      </c>
      <c r="G36" s="26">
        <f>IF(G$2=1,SUMIFS(tblGLData[Amount],tblGLData[Date],G$4,tblGLData[Account],$C36)*$B36,W36)</f>
        <v>2460.1999999999998</v>
      </c>
      <c r="H36" s="26">
        <f>IF(H$2=1,SUMIFS(tblGLData[Amount],tblGLData[Date],H$4,tblGLData[Account],$C36)*$B36,X36)</f>
        <v>2474.9899999999998</v>
      </c>
      <c r="I36" s="26">
        <f>IF(I$2=1,SUMIFS(tblGLData[Amount],tblGLData[Date],I$4,tblGLData[Account],$C36)*$B36,Y36)</f>
        <v>2453.2200000000003</v>
      </c>
      <c r="J36" s="26">
        <f>IF(J$2=1,SUMIFS(tblGLData[Amount],tblGLData[Date],J$4,tblGLData[Account],$C36)*$B36,Z36)</f>
        <v>2428.8999999999996</v>
      </c>
      <c r="K36" s="26">
        <f>IF(K$2=1,SUMIFS(tblGLData[Amount],tblGLData[Date],K$4,tblGLData[Account],$C36)*$B36,AA36)</f>
        <v>2440.2699999999995</v>
      </c>
      <c r="L36" s="26">
        <f>IF(L$2=1,SUMIFS(tblGLData[Amount],tblGLData[Date],L$4,tblGLData[Account],$C36)*$B36,AB36)</f>
        <v>2457.23</v>
      </c>
      <c r="M36" s="26">
        <f>IF(M$2=1,SUMIFS(tblGLData[Amount],tblGLData[Date],M$4,tblGLData[Account],$C36)*$B36,AC36)</f>
        <v>2460</v>
      </c>
      <c r="N36" s="26">
        <f>IF(N$2=1,SUMIFS(tblGLData[Amount],tblGLData[Date],N$4,tblGLData[Account],$C36)*$B36,AD36)</f>
        <v>2460</v>
      </c>
      <c r="O36" s="26">
        <f>IF(O$2=1,SUMIFS(tblGLData[Amount],tblGLData[Date],O$4,tblGLData[Account],$C36)*$B36,AE36)</f>
        <v>2460</v>
      </c>
      <c r="P36" s="26">
        <f>IF(P$2=1,SUMIFS(tblGLData[Amount],tblGLData[Date],P$4,tblGLData[Account],$C36)*$B36,AF36)</f>
        <v>2460</v>
      </c>
      <c r="Q36" s="6"/>
      <c r="R36" s="24">
        <f t="shared" si="14"/>
        <v>29501.599999999999</v>
      </c>
      <c r="S36" s="24">
        <f t="shared" si="15"/>
        <v>29520</v>
      </c>
      <c r="U36" s="6">
        <f>SUMIFS('Budget Data'!D$2:D$175,'Budget Data'!$C$2:$C$175,$C36)</f>
        <v>2460</v>
      </c>
      <c r="V36" s="6">
        <f>SUMIFS('Budget Data'!E$2:E$175,'Budget Data'!$C$2:$C$175,$C36)</f>
        <v>2460</v>
      </c>
      <c r="W36" s="6">
        <f>SUMIFS('Budget Data'!F$2:F$175,'Budget Data'!$C$2:$C$175,$C36)</f>
        <v>2460</v>
      </c>
      <c r="X36" s="6">
        <f>SUMIFS('Budget Data'!G$2:G$175,'Budget Data'!$C$2:$C$175,$C36)</f>
        <v>2460</v>
      </c>
      <c r="Y36" s="6">
        <f>SUMIFS('Budget Data'!H$2:H$175,'Budget Data'!$C$2:$C$175,$C36)</f>
        <v>2460</v>
      </c>
      <c r="Z36" s="6">
        <f>SUMIFS('Budget Data'!I$2:I$175,'Budget Data'!$C$2:$C$175,$C36)</f>
        <v>2460</v>
      </c>
      <c r="AA36" s="6">
        <f>SUMIFS('Budget Data'!J$2:J$175,'Budget Data'!$C$2:$C$175,$C36)</f>
        <v>2460</v>
      </c>
      <c r="AB36" s="6">
        <f>SUMIFS('Budget Data'!K$2:K$175,'Budget Data'!$C$2:$C$175,$C36)</f>
        <v>2460</v>
      </c>
      <c r="AC36" s="6">
        <f>SUMIFS('Budget Data'!L$2:L$175,'Budget Data'!$C$2:$C$175,$C36)</f>
        <v>2460</v>
      </c>
      <c r="AD36" s="6">
        <f>SUMIFS('Budget Data'!M$2:M$175,'Budget Data'!$C$2:$C$175,$C36)</f>
        <v>2460</v>
      </c>
      <c r="AE36" s="6">
        <f>SUMIFS('Budget Data'!N$2:N$175,'Budget Data'!$C$2:$C$175,$C36)</f>
        <v>2460</v>
      </c>
      <c r="AF36" s="6">
        <f>SUMIFS('Budget Data'!O$2:O$175,'Budget Data'!$C$2:$C$175,$C36)</f>
        <v>2460</v>
      </c>
      <c r="AG36" s="24">
        <f t="shared" si="31"/>
        <v>29520</v>
      </c>
      <c r="AH36" s="23"/>
    </row>
    <row r="37" spans="1:34" outlineLevel="1" x14ac:dyDescent="0.25">
      <c r="B37">
        <f>IF(C37="",0,VLOOKUP(C37,tblAccounts[],4,0))</f>
        <v>1</v>
      </c>
      <c r="C37" s="30">
        <v>5200</v>
      </c>
      <c r="D37" s="2" t="str">
        <f>IF(C37="","",VLOOKUP(C37,tblAccounts[],2,0))</f>
        <v>Accounting</v>
      </c>
      <c r="E37" s="26">
        <f>IF(E$2=1,SUMIFS(tblGLData[Amount],tblGLData[Date],E$4,tblGLData[Account],$C37)*$B37,U37)</f>
        <v>5472.7300000000005</v>
      </c>
      <c r="F37" s="26">
        <f>IF(F$2=1,SUMIFS(tblGLData[Amount],tblGLData[Date],F$4,tblGLData[Account],$C37)*$B37,V37)</f>
        <v>5508.79</v>
      </c>
      <c r="G37" s="26">
        <f>IF(G$2=1,SUMIFS(tblGLData[Amount],tblGLData[Date],G$4,tblGLData[Account],$C37)*$B37,W37)</f>
        <v>5496.81</v>
      </c>
      <c r="H37" s="26">
        <f>IF(H$2=1,SUMIFS(tblGLData[Amount],tblGLData[Date],H$4,tblGLData[Account],$C37)*$B37,X37)</f>
        <v>5437.95</v>
      </c>
      <c r="I37" s="26">
        <f>IF(I$2=1,SUMIFS(tblGLData[Amount],tblGLData[Date],I$4,tblGLData[Account],$C37)*$B37,Y37)</f>
        <v>5528.33</v>
      </c>
      <c r="J37" s="26">
        <f>IF(J$2=1,SUMIFS(tblGLData[Amount],tblGLData[Date],J$4,tblGLData[Account],$C37)*$B37,Z37)</f>
        <v>5508.7000000000007</v>
      </c>
      <c r="K37" s="26">
        <f>IF(K$2=1,SUMIFS(tblGLData[Amount],tblGLData[Date],K$4,tblGLData[Account],$C37)*$B37,AA37)</f>
        <v>5564.7</v>
      </c>
      <c r="L37" s="26">
        <f>IF(L$2=1,SUMIFS(tblGLData[Amount],tblGLData[Date],L$4,tblGLData[Account],$C37)*$B37,AB37)</f>
        <v>5594.33</v>
      </c>
      <c r="M37" s="26">
        <f>IF(M$2=1,SUMIFS(tblGLData[Amount],tblGLData[Date],M$4,tblGLData[Account],$C37)*$B37,AC37)</f>
        <v>5490</v>
      </c>
      <c r="N37" s="26">
        <f>IF(N$2=1,SUMIFS(tblGLData[Amount],tblGLData[Date],N$4,tblGLData[Account],$C37)*$B37,AD37)</f>
        <v>5490</v>
      </c>
      <c r="O37" s="26">
        <f>IF(O$2=1,SUMIFS(tblGLData[Amount],tblGLData[Date],O$4,tblGLData[Account],$C37)*$B37,AE37)</f>
        <v>5490</v>
      </c>
      <c r="P37" s="26">
        <f>IF(P$2=1,SUMIFS(tblGLData[Amount],tblGLData[Date],P$4,tblGLData[Account],$C37)*$B37,AF37)</f>
        <v>5490</v>
      </c>
      <c r="Q37" s="6"/>
      <c r="R37" s="24">
        <f t="shared" si="14"/>
        <v>66072.34</v>
      </c>
      <c r="S37" s="24">
        <f t="shared" si="15"/>
        <v>65880</v>
      </c>
      <c r="U37" s="6">
        <f>SUMIFS('Budget Data'!D$2:D$175,'Budget Data'!$C$2:$C$175,$C37)</f>
        <v>5490</v>
      </c>
      <c r="V37" s="6">
        <f>SUMIFS('Budget Data'!E$2:E$175,'Budget Data'!$C$2:$C$175,$C37)</f>
        <v>5490</v>
      </c>
      <c r="W37" s="6">
        <f>SUMIFS('Budget Data'!F$2:F$175,'Budget Data'!$C$2:$C$175,$C37)</f>
        <v>5490</v>
      </c>
      <c r="X37" s="6">
        <f>SUMIFS('Budget Data'!G$2:G$175,'Budget Data'!$C$2:$C$175,$C37)</f>
        <v>5490</v>
      </c>
      <c r="Y37" s="6">
        <f>SUMIFS('Budget Data'!H$2:H$175,'Budget Data'!$C$2:$C$175,$C37)</f>
        <v>5490</v>
      </c>
      <c r="Z37" s="6">
        <f>SUMIFS('Budget Data'!I$2:I$175,'Budget Data'!$C$2:$C$175,$C37)</f>
        <v>5490</v>
      </c>
      <c r="AA37" s="6">
        <f>SUMIFS('Budget Data'!J$2:J$175,'Budget Data'!$C$2:$C$175,$C37)</f>
        <v>5490</v>
      </c>
      <c r="AB37" s="6">
        <f>SUMIFS('Budget Data'!K$2:K$175,'Budget Data'!$C$2:$C$175,$C37)</f>
        <v>5490</v>
      </c>
      <c r="AC37" s="6">
        <f>SUMIFS('Budget Data'!L$2:L$175,'Budget Data'!$C$2:$C$175,$C37)</f>
        <v>5490</v>
      </c>
      <c r="AD37" s="6">
        <f>SUMIFS('Budget Data'!M$2:M$175,'Budget Data'!$C$2:$C$175,$C37)</f>
        <v>5490</v>
      </c>
      <c r="AE37" s="6">
        <f>SUMIFS('Budget Data'!N$2:N$175,'Budget Data'!$C$2:$C$175,$C37)</f>
        <v>5490</v>
      </c>
      <c r="AF37" s="6">
        <f>SUMIFS('Budget Data'!O$2:O$175,'Budget Data'!$C$2:$C$175,$C37)</f>
        <v>5490</v>
      </c>
      <c r="AG37" s="24">
        <f t="shared" si="31"/>
        <v>65880</v>
      </c>
      <c r="AH37" s="23"/>
    </row>
    <row r="38" spans="1:34" outlineLevel="1" x14ac:dyDescent="0.25">
      <c r="B38">
        <f>IF(C38="",0,VLOOKUP(C38,tblAccounts[],4,0))</f>
        <v>1</v>
      </c>
      <c r="C38" s="30">
        <v>5300</v>
      </c>
      <c r="D38" s="2" t="str">
        <f>IF(C38="","",VLOOKUP(C38,tblAccounts[],2,0))</f>
        <v>Advertising</v>
      </c>
      <c r="E38" s="26">
        <f>IF(E$2=1,SUMIFS(tblGLData[Amount],tblGLData[Date],E$4,tblGLData[Account],$C38)*$B38,U38)</f>
        <v>46140.539999999994</v>
      </c>
      <c r="F38" s="26">
        <f>IF(F$2=1,SUMIFS(tblGLData[Amount],tblGLData[Date],F$4,tblGLData[Account],$C38)*$B38,V38)</f>
        <v>46216.71</v>
      </c>
      <c r="G38" s="26">
        <f>IF(G$2=1,SUMIFS(tblGLData[Amount],tblGLData[Date],G$4,tblGLData[Account],$C38)*$B38,W38)</f>
        <v>46126.83</v>
      </c>
      <c r="H38" s="26">
        <f>IF(H$2=1,SUMIFS(tblGLData[Amount],tblGLData[Date],H$4,tblGLData[Account],$C38)*$B38,X38)</f>
        <v>46373.78</v>
      </c>
      <c r="I38" s="26">
        <f>IF(I$2=1,SUMIFS(tblGLData[Amount],tblGLData[Date],I$4,tblGLData[Account],$C38)*$B38,Y38)</f>
        <v>45137.42</v>
      </c>
      <c r="J38" s="26">
        <f>IF(J$2=1,SUMIFS(tblGLData[Amount],tblGLData[Date],J$4,tblGLData[Account],$C38)*$B38,Z38)</f>
        <v>44730.880000000005</v>
      </c>
      <c r="K38" s="26">
        <f>IF(K$2=1,SUMIFS(tblGLData[Amount],tblGLData[Date],K$4,tblGLData[Account],$C38)*$B38,AA38)</f>
        <v>44322.93</v>
      </c>
      <c r="L38" s="26">
        <f>IF(L$2=1,SUMIFS(tblGLData[Amount],tblGLData[Date],L$4,tblGLData[Account],$C38)*$B38,AB38)</f>
        <v>44139.58</v>
      </c>
      <c r="M38" s="26">
        <f>IF(M$2=1,SUMIFS(tblGLData[Amount],tblGLData[Date],M$4,tblGLData[Account],$C38)*$B38,AC38)</f>
        <v>46090</v>
      </c>
      <c r="N38" s="26">
        <f>IF(N$2=1,SUMIFS(tblGLData[Amount],tblGLData[Date],N$4,tblGLData[Account],$C38)*$B38,AD38)</f>
        <v>46090</v>
      </c>
      <c r="O38" s="26">
        <f>IF(O$2=1,SUMIFS(tblGLData[Amount],tblGLData[Date],O$4,tblGLData[Account],$C38)*$B38,AE38)</f>
        <v>46090</v>
      </c>
      <c r="P38" s="26">
        <f>IF(P$2=1,SUMIFS(tblGLData[Amount],tblGLData[Date],P$4,tblGLData[Account],$C38)*$B38,AF38)</f>
        <v>46090</v>
      </c>
      <c r="Q38" s="6"/>
      <c r="R38" s="24">
        <f t="shared" si="14"/>
        <v>547548.67000000004</v>
      </c>
      <c r="S38" s="24">
        <f t="shared" si="15"/>
        <v>553080</v>
      </c>
      <c r="U38" s="6">
        <f>SUMIFS('Budget Data'!D$2:D$175,'Budget Data'!$C$2:$C$175,$C38)</f>
        <v>46090</v>
      </c>
      <c r="V38" s="6">
        <f>SUMIFS('Budget Data'!E$2:E$175,'Budget Data'!$C$2:$C$175,$C38)</f>
        <v>46090</v>
      </c>
      <c r="W38" s="6">
        <f>SUMIFS('Budget Data'!F$2:F$175,'Budget Data'!$C$2:$C$175,$C38)</f>
        <v>46090</v>
      </c>
      <c r="X38" s="6">
        <f>SUMIFS('Budget Data'!G$2:G$175,'Budget Data'!$C$2:$C$175,$C38)</f>
        <v>46090</v>
      </c>
      <c r="Y38" s="6">
        <f>SUMIFS('Budget Data'!H$2:H$175,'Budget Data'!$C$2:$C$175,$C38)</f>
        <v>46090</v>
      </c>
      <c r="Z38" s="6">
        <f>SUMIFS('Budget Data'!I$2:I$175,'Budget Data'!$C$2:$C$175,$C38)</f>
        <v>46090</v>
      </c>
      <c r="AA38" s="6">
        <f>SUMIFS('Budget Data'!J$2:J$175,'Budget Data'!$C$2:$C$175,$C38)</f>
        <v>46090</v>
      </c>
      <c r="AB38" s="6">
        <f>SUMIFS('Budget Data'!K$2:K$175,'Budget Data'!$C$2:$C$175,$C38)</f>
        <v>46090</v>
      </c>
      <c r="AC38" s="6">
        <f>SUMIFS('Budget Data'!L$2:L$175,'Budget Data'!$C$2:$C$175,$C38)</f>
        <v>46090</v>
      </c>
      <c r="AD38" s="6">
        <f>SUMIFS('Budget Data'!M$2:M$175,'Budget Data'!$C$2:$C$175,$C38)</f>
        <v>46090</v>
      </c>
      <c r="AE38" s="6">
        <f>SUMIFS('Budget Data'!N$2:N$175,'Budget Data'!$C$2:$C$175,$C38)</f>
        <v>46090</v>
      </c>
      <c r="AF38" s="6">
        <f>SUMIFS('Budget Data'!O$2:O$175,'Budget Data'!$C$2:$C$175,$C38)</f>
        <v>46090</v>
      </c>
      <c r="AG38" s="24">
        <f t="shared" si="31"/>
        <v>553080</v>
      </c>
      <c r="AH38" s="23"/>
    </row>
    <row r="39" spans="1:34" outlineLevel="1" x14ac:dyDescent="0.25">
      <c r="B39">
        <f>IF(C39="",0,VLOOKUP(C39,tblAccounts[],4,0))</f>
        <v>1</v>
      </c>
      <c r="C39" s="30">
        <v>5400</v>
      </c>
      <c r="D39" s="2" t="str">
        <f>IF(C39="","",VLOOKUP(C39,tblAccounts[],2,0))</f>
        <v>Bank Fees</v>
      </c>
      <c r="E39" s="26">
        <f>IF(E$2=1,SUMIFS(tblGLData[Amount],tblGLData[Date],E$4,tblGLData[Account],$C39)*$B39,U39)</f>
        <v>3037.97</v>
      </c>
      <c r="F39" s="26">
        <f>IF(F$2=1,SUMIFS(tblGLData[Amount],tblGLData[Date],F$4,tblGLData[Account],$C39)*$B39,V39)</f>
        <v>3069.49</v>
      </c>
      <c r="G39" s="26">
        <f>IF(G$2=1,SUMIFS(tblGLData[Amount],tblGLData[Date],G$4,tblGLData[Account],$C39)*$B39,W39)</f>
        <v>3040.8499999999995</v>
      </c>
      <c r="H39" s="26">
        <f>IF(H$2=1,SUMIFS(tblGLData[Amount],tblGLData[Date],H$4,tblGLData[Account],$C39)*$B39,X39)</f>
        <v>3101.61</v>
      </c>
      <c r="I39" s="26">
        <f>IF(I$2=1,SUMIFS(tblGLData[Amount],tblGLData[Date],I$4,tblGLData[Account],$C39)*$B39,Y39)</f>
        <v>3042.38</v>
      </c>
      <c r="J39" s="26">
        <f>IF(J$2=1,SUMIFS(tblGLData[Amount],tblGLData[Date],J$4,tblGLData[Account],$C39)*$B39,Z39)</f>
        <v>3003.28</v>
      </c>
      <c r="K39" s="26">
        <f>IF(K$2=1,SUMIFS(tblGLData[Amount],tblGLData[Date],K$4,tblGLData[Account],$C39)*$B39,AA39)</f>
        <v>3038.6099999999997</v>
      </c>
      <c r="L39" s="26">
        <f>IF(L$2=1,SUMIFS(tblGLData[Amount],tblGLData[Date],L$4,tblGLData[Account],$C39)*$B39,AB39)</f>
        <v>3033.0499999999997</v>
      </c>
      <c r="M39" s="26">
        <f>IF(M$2=1,SUMIFS(tblGLData[Amount],tblGLData[Date],M$4,tblGLData[Account],$C39)*$B39,AC39)</f>
        <v>3060</v>
      </c>
      <c r="N39" s="26">
        <f>IF(N$2=1,SUMIFS(tblGLData[Amount],tblGLData[Date],N$4,tblGLData[Account],$C39)*$B39,AD39)</f>
        <v>3060</v>
      </c>
      <c r="O39" s="26">
        <f>IF(O$2=1,SUMIFS(tblGLData[Amount],tblGLData[Date],O$4,tblGLData[Account],$C39)*$B39,AE39)</f>
        <v>3060</v>
      </c>
      <c r="P39" s="26">
        <f>IF(P$2=1,SUMIFS(tblGLData[Amount],tblGLData[Date],P$4,tblGLData[Account],$C39)*$B39,AF39)</f>
        <v>3060</v>
      </c>
      <c r="Q39" s="6"/>
      <c r="R39" s="24">
        <f t="shared" si="14"/>
        <v>36607.24</v>
      </c>
      <c r="S39" s="24">
        <f t="shared" si="15"/>
        <v>36720</v>
      </c>
      <c r="U39" s="6">
        <f>SUMIFS('Budget Data'!D$2:D$175,'Budget Data'!$C$2:$C$175,$C39)</f>
        <v>3060</v>
      </c>
      <c r="V39" s="6">
        <f>SUMIFS('Budget Data'!E$2:E$175,'Budget Data'!$C$2:$C$175,$C39)</f>
        <v>3060</v>
      </c>
      <c r="W39" s="6">
        <f>SUMIFS('Budget Data'!F$2:F$175,'Budget Data'!$C$2:$C$175,$C39)</f>
        <v>3060</v>
      </c>
      <c r="X39" s="6">
        <f>SUMIFS('Budget Data'!G$2:G$175,'Budget Data'!$C$2:$C$175,$C39)</f>
        <v>3060</v>
      </c>
      <c r="Y39" s="6">
        <f>SUMIFS('Budget Data'!H$2:H$175,'Budget Data'!$C$2:$C$175,$C39)</f>
        <v>3060</v>
      </c>
      <c r="Z39" s="6">
        <f>SUMIFS('Budget Data'!I$2:I$175,'Budget Data'!$C$2:$C$175,$C39)</f>
        <v>3060</v>
      </c>
      <c r="AA39" s="6">
        <f>SUMIFS('Budget Data'!J$2:J$175,'Budget Data'!$C$2:$C$175,$C39)</f>
        <v>3060</v>
      </c>
      <c r="AB39" s="6">
        <f>SUMIFS('Budget Data'!K$2:K$175,'Budget Data'!$C$2:$C$175,$C39)</f>
        <v>3060</v>
      </c>
      <c r="AC39" s="6">
        <f>SUMIFS('Budget Data'!L$2:L$175,'Budget Data'!$C$2:$C$175,$C39)</f>
        <v>3060</v>
      </c>
      <c r="AD39" s="6">
        <f>SUMIFS('Budget Data'!M$2:M$175,'Budget Data'!$C$2:$C$175,$C39)</f>
        <v>3060</v>
      </c>
      <c r="AE39" s="6">
        <f>SUMIFS('Budget Data'!N$2:N$175,'Budget Data'!$C$2:$C$175,$C39)</f>
        <v>3060</v>
      </c>
      <c r="AF39" s="6">
        <f>SUMIFS('Budget Data'!O$2:O$175,'Budget Data'!$C$2:$C$175,$C39)</f>
        <v>3060</v>
      </c>
      <c r="AG39" s="24">
        <f t="shared" si="31"/>
        <v>36720</v>
      </c>
      <c r="AH39" s="23"/>
    </row>
    <row r="40" spans="1:34" outlineLevel="1" x14ac:dyDescent="0.25">
      <c r="B40">
        <f>IF(C40="",0,VLOOKUP(C40,tblAccounts[],4,0))</f>
        <v>1</v>
      </c>
      <c r="C40" s="30">
        <v>5500</v>
      </c>
      <c r="D40" s="2" t="str">
        <f>IF(C40="","",VLOOKUP(C40,tblAccounts[],2,0))</f>
        <v>Depreciation Exp - Overheads</v>
      </c>
      <c r="E40" s="26">
        <f>IF(E$2=1,SUMIFS(tblGLData[Amount],tblGLData[Date],E$4,tblGLData[Account],$C40)*$B40,U40)</f>
        <v>90577.560000000012</v>
      </c>
      <c r="F40" s="26">
        <f>IF(F$2=1,SUMIFS(tblGLData[Amount],tblGLData[Date],F$4,tblGLData[Account],$C40)*$B40,V40)</f>
        <v>89586.880000000005</v>
      </c>
      <c r="G40" s="26">
        <f>IF(G$2=1,SUMIFS(tblGLData[Amount],tblGLData[Date],G$4,tblGLData[Account],$C40)*$B40,W40)</f>
        <v>90616.04</v>
      </c>
      <c r="H40" s="26">
        <f>IF(H$2=1,SUMIFS(tblGLData[Amount],tblGLData[Date],H$4,tblGLData[Account],$C40)*$B40,X40)</f>
        <v>91089.119999999981</v>
      </c>
      <c r="I40" s="26">
        <f>IF(I$2=1,SUMIFS(tblGLData[Amount],tblGLData[Date],I$4,tblGLData[Account],$C40)*$B40,Y40)</f>
        <v>92695.43</v>
      </c>
      <c r="J40" s="26">
        <f>IF(J$2=1,SUMIFS(tblGLData[Amount],tblGLData[Date],J$4,tblGLData[Account],$C40)*$B40,Z40)</f>
        <v>92227.830000000016</v>
      </c>
      <c r="K40" s="26">
        <f>IF(K$2=1,SUMIFS(tblGLData[Amount],tblGLData[Date],K$4,tblGLData[Account],$C40)*$B40,AA40)</f>
        <v>92878.94</v>
      </c>
      <c r="L40" s="26">
        <f>IF(L$2=1,SUMIFS(tblGLData[Amount],tblGLData[Date],L$4,tblGLData[Account],$C40)*$B40,AB40)</f>
        <v>92263.599999999991</v>
      </c>
      <c r="M40" s="26">
        <f>IF(M$2=1,SUMIFS(tblGLData[Amount],tblGLData[Date],M$4,tblGLData[Account],$C40)*$B40,AC40)</f>
        <v>91490</v>
      </c>
      <c r="N40" s="26">
        <f>IF(N$2=1,SUMIFS(tblGLData[Amount],tblGLData[Date],N$4,tblGLData[Account],$C40)*$B40,AD40)</f>
        <v>91490</v>
      </c>
      <c r="O40" s="26">
        <f>IF(O$2=1,SUMIFS(tblGLData[Amount],tblGLData[Date],O$4,tblGLData[Account],$C40)*$B40,AE40)</f>
        <v>91490</v>
      </c>
      <c r="P40" s="26">
        <f>IF(P$2=1,SUMIFS(tblGLData[Amount],tblGLData[Date],P$4,tblGLData[Account],$C40)*$B40,AF40)</f>
        <v>91490</v>
      </c>
      <c r="Q40" s="6"/>
      <c r="R40" s="24">
        <f t="shared" si="14"/>
        <v>1097895.3999999999</v>
      </c>
      <c r="S40" s="24">
        <f t="shared" si="15"/>
        <v>1097880</v>
      </c>
      <c r="U40" s="6">
        <f>SUMIFS('Budget Data'!D$2:D$175,'Budget Data'!$C$2:$C$175,$C40)</f>
        <v>91490</v>
      </c>
      <c r="V40" s="6">
        <f>SUMIFS('Budget Data'!E$2:E$175,'Budget Data'!$C$2:$C$175,$C40)</f>
        <v>91490</v>
      </c>
      <c r="W40" s="6">
        <f>SUMIFS('Budget Data'!F$2:F$175,'Budget Data'!$C$2:$C$175,$C40)</f>
        <v>91490</v>
      </c>
      <c r="X40" s="6">
        <f>SUMIFS('Budget Data'!G$2:G$175,'Budget Data'!$C$2:$C$175,$C40)</f>
        <v>91490</v>
      </c>
      <c r="Y40" s="6">
        <f>SUMIFS('Budget Data'!H$2:H$175,'Budget Data'!$C$2:$C$175,$C40)</f>
        <v>91490</v>
      </c>
      <c r="Z40" s="6">
        <f>SUMIFS('Budget Data'!I$2:I$175,'Budget Data'!$C$2:$C$175,$C40)</f>
        <v>91490</v>
      </c>
      <c r="AA40" s="6">
        <f>SUMIFS('Budget Data'!J$2:J$175,'Budget Data'!$C$2:$C$175,$C40)</f>
        <v>91490</v>
      </c>
      <c r="AB40" s="6">
        <f>SUMIFS('Budget Data'!K$2:K$175,'Budget Data'!$C$2:$C$175,$C40)</f>
        <v>91490</v>
      </c>
      <c r="AC40" s="6">
        <f>SUMIFS('Budget Data'!L$2:L$175,'Budget Data'!$C$2:$C$175,$C40)</f>
        <v>91490</v>
      </c>
      <c r="AD40" s="6">
        <f>SUMIFS('Budget Data'!M$2:M$175,'Budget Data'!$C$2:$C$175,$C40)</f>
        <v>91490</v>
      </c>
      <c r="AE40" s="6">
        <f>SUMIFS('Budget Data'!N$2:N$175,'Budget Data'!$C$2:$C$175,$C40)</f>
        <v>91490</v>
      </c>
      <c r="AF40" s="6">
        <f>SUMIFS('Budget Data'!O$2:O$175,'Budget Data'!$C$2:$C$175,$C40)</f>
        <v>91490</v>
      </c>
      <c r="AG40" s="24">
        <f t="shared" si="31"/>
        <v>1097880</v>
      </c>
      <c r="AH40" s="23"/>
    </row>
    <row r="41" spans="1:34" outlineLevel="1" x14ac:dyDescent="0.25">
      <c r="B41">
        <f>IF(C41="",0,VLOOKUP(C41,tblAccounts[],4,0))</f>
        <v>1</v>
      </c>
      <c r="C41" s="30">
        <v>5700</v>
      </c>
      <c r="D41" s="2" t="str">
        <f>IF(C41="","",VLOOKUP(C41,tblAccounts[],2,0))</f>
        <v>Insurance</v>
      </c>
      <c r="E41" s="26">
        <f>IF(E$2=1,SUMIFS(tblGLData[Amount],tblGLData[Date],E$4,tblGLData[Account],$C41)*$B41,U41)</f>
        <v>12173.42</v>
      </c>
      <c r="F41" s="26">
        <f>IF(F$2=1,SUMIFS(tblGLData[Amount],tblGLData[Date],F$4,tblGLData[Account],$C41)*$B41,V41)</f>
        <v>12098.64</v>
      </c>
      <c r="G41" s="26">
        <f>IF(G$2=1,SUMIFS(tblGLData[Amount],tblGLData[Date],G$4,tblGLData[Account],$C41)*$B41,W41)</f>
        <v>12090.789999999999</v>
      </c>
      <c r="H41" s="26">
        <f>IF(H$2=1,SUMIFS(tblGLData[Amount],tblGLData[Date],H$4,tblGLData[Account],$C41)*$B41,X41)</f>
        <v>12199.269999999999</v>
      </c>
      <c r="I41" s="26">
        <f>IF(I$2=1,SUMIFS(tblGLData[Amount],tblGLData[Date],I$4,tblGLData[Account],$C41)*$B41,Y41)</f>
        <v>12110.16</v>
      </c>
      <c r="J41" s="26">
        <f>IF(J$2=1,SUMIFS(tblGLData[Amount],tblGLData[Date],J$4,tblGLData[Account],$C41)*$B41,Z41)</f>
        <v>12197.39</v>
      </c>
      <c r="K41" s="26">
        <f>IF(K$2=1,SUMIFS(tblGLData[Amount],tblGLData[Date],K$4,tblGLData[Account],$C41)*$B41,AA41)</f>
        <v>12227.08</v>
      </c>
      <c r="L41" s="26">
        <f>IF(L$2=1,SUMIFS(tblGLData[Amount],tblGLData[Date],L$4,tblGLData[Account],$C41)*$B41,AB41)</f>
        <v>12340.470000000001</v>
      </c>
      <c r="M41" s="26">
        <f>IF(M$2=1,SUMIFS(tblGLData[Amount],tblGLData[Date],M$4,tblGLData[Account],$C41)*$B41,AC41)</f>
        <v>12170</v>
      </c>
      <c r="N41" s="26">
        <f>IF(N$2=1,SUMIFS(tblGLData[Amount],tblGLData[Date],N$4,tblGLData[Account],$C41)*$B41,AD41)</f>
        <v>12170</v>
      </c>
      <c r="O41" s="26">
        <f>IF(O$2=1,SUMIFS(tblGLData[Amount],tblGLData[Date],O$4,tblGLData[Account],$C41)*$B41,AE41)</f>
        <v>12170</v>
      </c>
      <c r="P41" s="26">
        <f>IF(P$2=1,SUMIFS(tblGLData[Amount],tblGLData[Date],P$4,tblGLData[Account],$C41)*$B41,AF41)</f>
        <v>12170</v>
      </c>
      <c r="Q41" s="6"/>
      <c r="R41" s="24">
        <f t="shared" si="14"/>
        <v>146117.22</v>
      </c>
      <c r="S41" s="24">
        <f t="shared" si="15"/>
        <v>146040</v>
      </c>
      <c r="U41" s="6">
        <f>SUMIFS('Budget Data'!D$2:D$175,'Budget Data'!$C$2:$C$175,$C41)</f>
        <v>12170</v>
      </c>
      <c r="V41" s="6">
        <f>SUMIFS('Budget Data'!E$2:E$175,'Budget Data'!$C$2:$C$175,$C41)</f>
        <v>12170</v>
      </c>
      <c r="W41" s="6">
        <f>SUMIFS('Budget Data'!F$2:F$175,'Budget Data'!$C$2:$C$175,$C41)</f>
        <v>12170</v>
      </c>
      <c r="X41" s="6">
        <f>SUMIFS('Budget Data'!G$2:G$175,'Budget Data'!$C$2:$C$175,$C41)</f>
        <v>12170</v>
      </c>
      <c r="Y41" s="6">
        <f>SUMIFS('Budget Data'!H$2:H$175,'Budget Data'!$C$2:$C$175,$C41)</f>
        <v>12170</v>
      </c>
      <c r="Z41" s="6">
        <f>SUMIFS('Budget Data'!I$2:I$175,'Budget Data'!$C$2:$C$175,$C41)</f>
        <v>12170</v>
      </c>
      <c r="AA41" s="6">
        <f>SUMIFS('Budget Data'!J$2:J$175,'Budget Data'!$C$2:$C$175,$C41)</f>
        <v>12170</v>
      </c>
      <c r="AB41" s="6">
        <f>SUMIFS('Budget Data'!K$2:K$175,'Budget Data'!$C$2:$C$175,$C41)</f>
        <v>12170</v>
      </c>
      <c r="AC41" s="6">
        <f>SUMIFS('Budget Data'!L$2:L$175,'Budget Data'!$C$2:$C$175,$C41)</f>
        <v>12170</v>
      </c>
      <c r="AD41" s="6">
        <f>SUMIFS('Budget Data'!M$2:M$175,'Budget Data'!$C$2:$C$175,$C41)</f>
        <v>12170</v>
      </c>
      <c r="AE41" s="6">
        <f>SUMIFS('Budget Data'!N$2:N$175,'Budget Data'!$C$2:$C$175,$C41)</f>
        <v>12170</v>
      </c>
      <c r="AF41" s="6">
        <f>SUMIFS('Budget Data'!O$2:O$175,'Budget Data'!$C$2:$C$175,$C41)</f>
        <v>12170</v>
      </c>
      <c r="AG41" s="24">
        <f t="shared" si="31"/>
        <v>146040</v>
      </c>
      <c r="AH41" s="23"/>
    </row>
    <row r="42" spans="1:34" outlineLevel="1" x14ac:dyDescent="0.25">
      <c r="B42">
        <f>IF(C42="",0,VLOOKUP(C42,tblAccounts[],4,0))</f>
        <v>1</v>
      </c>
      <c r="C42" s="30">
        <v>5800</v>
      </c>
      <c r="D42" s="2" t="str">
        <f>IF(C42="","",VLOOKUP(C42,tblAccounts[],2,0))</f>
        <v>Legal Fees</v>
      </c>
      <c r="E42" s="26">
        <f>IF(E$2=1,SUMIFS(tblGLData[Amount],tblGLData[Date],E$4,tblGLData[Account],$C42)*$B42,U42)</f>
        <v>4898.4299999999994</v>
      </c>
      <c r="F42" s="26">
        <f>IF(F$2=1,SUMIFS(tblGLData[Amount],tblGLData[Date],F$4,tblGLData[Account],$C42)*$B42,V42)</f>
        <v>4935.42</v>
      </c>
      <c r="G42" s="26">
        <f>IF(G$2=1,SUMIFS(tblGLData[Amount],tblGLData[Date],G$4,tblGLData[Account],$C42)*$B42,W42)</f>
        <v>4900.5400000000009</v>
      </c>
      <c r="H42" s="26">
        <f>IF(H$2=1,SUMIFS(tblGLData[Amount],tblGLData[Date],H$4,tblGLData[Account],$C42)*$B42,X42)</f>
        <v>4860.67</v>
      </c>
      <c r="I42" s="26">
        <f>IF(I$2=1,SUMIFS(tblGLData[Amount],tblGLData[Date],I$4,tblGLData[Account],$C42)*$B42,Y42)</f>
        <v>4929.16</v>
      </c>
      <c r="J42" s="26">
        <f>IF(J$2=1,SUMIFS(tblGLData[Amount],tblGLData[Date],J$4,tblGLData[Account],$C42)*$B42,Z42)</f>
        <v>4942.0999999999995</v>
      </c>
      <c r="K42" s="26">
        <f>IF(K$2=1,SUMIFS(tblGLData[Amount],tblGLData[Date],K$4,tblGLData[Account],$C42)*$B42,AA42)</f>
        <v>4931.3500000000004</v>
      </c>
      <c r="L42" s="26">
        <f>IF(L$2=1,SUMIFS(tblGLData[Amount],tblGLData[Date],L$4,tblGLData[Account],$C42)*$B42,AB42)</f>
        <v>4931.2299999999996</v>
      </c>
      <c r="M42" s="26">
        <f>IF(M$2=1,SUMIFS(tblGLData[Amount],tblGLData[Date],M$4,tblGLData[Account],$C42)*$B42,AC42)</f>
        <v>4890</v>
      </c>
      <c r="N42" s="26">
        <f>IF(N$2=1,SUMIFS(tblGLData[Amount],tblGLData[Date],N$4,tblGLData[Account],$C42)*$B42,AD42)</f>
        <v>4890</v>
      </c>
      <c r="O42" s="26">
        <f>IF(O$2=1,SUMIFS(tblGLData[Amount],tblGLData[Date],O$4,tblGLData[Account],$C42)*$B42,AE42)</f>
        <v>4890</v>
      </c>
      <c r="P42" s="26">
        <f>IF(P$2=1,SUMIFS(tblGLData[Amount],tblGLData[Date],P$4,tblGLData[Account],$C42)*$B42,AF42)</f>
        <v>4890</v>
      </c>
      <c r="Q42" s="6"/>
      <c r="R42" s="24">
        <f t="shared" si="14"/>
        <v>58888.899999999994</v>
      </c>
      <c r="S42" s="24">
        <f t="shared" si="15"/>
        <v>58680</v>
      </c>
      <c r="U42" s="6">
        <f>SUMIFS('Budget Data'!D$2:D$175,'Budget Data'!$C$2:$C$175,$C42)</f>
        <v>4890</v>
      </c>
      <c r="V42" s="6">
        <f>SUMIFS('Budget Data'!E$2:E$175,'Budget Data'!$C$2:$C$175,$C42)</f>
        <v>4890</v>
      </c>
      <c r="W42" s="6">
        <f>SUMIFS('Budget Data'!F$2:F$175,'Budget Data'!$C$2:$C$175,$C42)</f>
        <v>4890</v>
      </c>
      <c r="X42" s="6">
        <f>SUMIFS('Budget Data'!G$2:G$175,'Budget Data'!$C$2:$C$175,$C42)</f>
        <v>4890</v>
      </c>
      <c r="Y42" s="6">
        <f>SUMIFS('Budget Data'!H$2:H$175,'Budget Data'!$C$2:$C$175,$C42)</f>
        <v>4890</v>
      </c>
      <c r="Z42" s="6">
        <f>SUMIFS('Budget Data'!I$2:I$175,'Budget Data'!$C$2:$C$175,$C42)</f>
        <v>4890</v>
      </c>
      <c r="AA42" s="6">
        <f>SUMIFS('Budget Data'!J$2:J$175,'Budget Data'!$C$2:$C$175,$C42)</f>
        <v>4890</v>
      </c>
      <c r="AB42" s="6">
        <f>SUMIFS('Budget Data'!K$2:K$175,'Budget Data'!$C$2:$C$175,$C42)</f>
        <v>4890</v>
      </c>
      <c r="AC42" s="6">
        <f>SUMIFS('Budget Data'!L$2:L$175,'Budget Data'!$C$2:$C$175,$C42)</f>
        <v>4890</v>
      </c>
      <c r="AD42" s="6">
        <f>SUMIFS('Budget Data'!M$2:M$175,'Budget Data'!$C$2:$C$175,$C42)</f>
        <v>4890</v>
      </c>
      <c r="AE42" s="6">
        <f>SUMIFS('Budget Data'!N$2:N$175,'Budget Data'!$C$2:$C$175,$C42)</f>
        <v>4890</v>
      </c>
      <c r="AF42" s="6">
        <f>SUMIFS('Budget Data'!O$2:O$175,'Budget Data'!$C$2:$C$175,$C42)</f>
        <v>4890</v>
      </c>
      <c r="AG42" s="24">
        <f t="shared" si="31"/>
        <v>58680</v>
      </c>
      <c r="AH42" s="23"/>
    </row>
    <row r="43" spans="1:34" outlineLevel="1" x14ac:dyDescent="0.25">
      <c r="B43">
        <f>IF(C43="",0,VLOOKUP(C43,tblAccounts[],4,0))</f>
        <v>1</v>
      </c>
      <c r="C43" s="30">
        <v>6000</v>
      </c>
      <c r="D43" s="2" t="str">
        <f>IF(C43="","",VLOOKUP(C43,tblAccounts[],2,0))</f>
        <v>Postage</v>
      </c>
      <c r="E43" s="26">
        <f>IF(E$2=1,SUMIFS(tblGLData[Amount],tblGLData[Date],E$4,tblGLData[Account],$C43)*$B43,U43)</f>
        <v>2588.65</v>
      </c>
      <c r="F43" s="26">
        <f>IF(F$2=1,SUMIFS(tblGLData[Amount],tblGLData[Date],F$4,tblGLData[Account],$C43)*$B43,V43)</f>
        <v>2578.56</v>
      </c>
      <c r="G43" s="26">
        <f>IF(G$2=1,SUMIFS(tblGLData[Amount],tblGLData[Date],G$4,tblGLData[Account],$C43)*$B43,W43)</f>
        <v>2588.6999999999998</v>
      </c>
      <c r="H43" s="26">
        <f>IF(H$2=1,SUMIFS(tblGLData[Amount],tblGLData[Date],H$4,tblGLData[Account],$C43)*$B43,X43)</f>
        <v>2566.42</v>
      </c>
      <c r="I43" s="26">
        <f>IF(I$2=1,SUMIFS(tblGLData[Amount],tblGLData[Date],I$4,tblGLData[Account],$C43)*$B43,Y43)</f>
        <v>2591.2199999999998</v>
      </c>
      <c r="J43" s="26">
        <f>IF(J$2=1,SUMIFS(tblGLData[Amount],tblGLData[Date],J$4,tblGLData[Account],$C43)*$B43,Z43)</f>
        <v>2597.5499999999997</v>
      </c>
      <c r="K43" s="26">
        <f>IF(K$2=1,SUMIFS(tblGLData[Amount],tblGLData[Date],K$4,tblGLData[Account],$C43)*$B43,AA43)</f>
        <v>2612.77</v>
      </c>
      <c r="L43" s="26">
        <f>IF(L$2=1,SUMIFS(tblGLData[Amount],tblGLData[Date],L$4,tblGLData[Account],$C43)*$B43,AB43)</f>
        <v>2622.62</v>
      </c>
      <c r="M43" s="26">
        <f>IF(M$2=1,SUMIFS(tblGLData[Amount],tblGLData[Date],M$4,tblGLData[Account],$C43)*$B43,AC43)</f>
        <v>2580</v>
      </c>
      <c r="N43" s="26">
        <f>IF(N$2=1,SUMIFS(tblGLData[Amount],tblGLData[Date],N$4,tblGLData[Account],$C43)*$B43,AD43)</f>
        <v>2580</v>
      </c>
      <c r="O43" s="26">
        <f>IF(O$2=1,SUMIFS(tblGLData[Amount],tblGLData[Date],O$4,tblGLData[Account],$C43)*$B43,AE43)</f>
        <v>2580</v>
      </c>
      <c r="P43" s="26">
        <f>IF(P$2=1,SUMIFS(tblGLData[Amount],tblGLData[Date],P$4,tblGLData[Account],$C43)*$B43,AF43)</f>
        <v>2580</v>
      </c>
      <c r="Q43" s="6"/>
      <c r="R43" s="24">
        <f t="shared" si="14"/>
        <v>31066.489999999998</v>
      </c>
      <c r="S43" s="24">
        <f t="shared" si="15"/>
        <v>30960</v>
      </c>
      <c r="U43" s="6">
        <f>SUMIFS('Budget Data'!D$2:D$175,'Budget Data'!$C$2:$C$175,$C43)</f>
        <v>2580</v>
      </c>
      <c r="V43" s="6">
        <f>SUMIFS('Budget Data'!E$2:E$175,'Budget Data'!$C$2:$C$175,$C43)</f>
        <v>2580</v>
      </c>
      <c r="W43" s="6">
        <f>SUMIFS('Budget Data'!F$2:F$175,'Budget Data'!$C$2:$C$175,$C43)</f>
        <v>2580</v>
      </c>
      <c r="X43" s="6">
        <f>SUMIFS('Budget Data'!G$2:G$175,'Budget Data'!$C$2:$C$175,$C43)</f>
        <v>2580</v>
      </c>
      <c r="Y43" s="6">
        <f>SUMIFS('Budget Data'!H$2:H$175,'Budget Data'!$C$2:$C$175,$C43)</f>
        <v>2580</v>
      </c>
      <c r="Z43" s="6">
        <f>SUMIFS('Budget Data'!I$2:I$175,'Budget Data'!$C$2:$C$175,$C43)</f>
        <v>2580</v>
      </c>
      <c r="AA43" s="6">
        <f>SUMIFS('Budget Data'!J$2:J$175,'Budget Data'!$C$2:$C$175,$C43)</f>
        <v>2580</v>
      </c>
      <c r="AB43" s="6">
        <f>SUMIFS('Budget Data'!K$2:K$175,'Budget Data'!$C$2:$C$175,$C43)</f>
        <v>2580</v>
      </c>
      <c r="AC43" s="6">
        <f>SUMIFS('Budget Data'!L$2:L$175,'Budget Data'!$C$2:$C$175,$C43)</f>
        <v>2580</v>
      </c>
      <c r="AD43" s="6">
        <f>SUMIFS('Budget Data'!M$2:M$175,'Budget Data'!$C$2:$C$175,$C43)</f>
        <v>2580</v>
      </c>
      <c r="AE43" s="6">
        <f>SUMIFS('Budget Data'!N$2:N$175,'Budget Data'!$C$2:$C$175,$C43)</f>
        <v>2580</v>
      </c>
      <c r="AF43" s="6">
        <f>SUMIFS('Budget Data'!O$2:O$175,'Budget Data'!$C$2:$C$175,$C43)</f>
        <v>2580</v>
      </c>
      <c r="AG43" s="24">
        <f t="shared" si="31"/>
        <v>30960</v>
      </c>
      <c r="AH43" s="23"/>
    </row>
    <row r="44" spans="1:34" outlineLevel="1" x14ac:dyDescent="0.25">
      <c r="B44">
        <f>IF(C44="",0,VLOOKUP(C44,tblAccounts[],4,0))</f>
        <v>1</v>
      </c>
      <c r="C44" s="30">
        <v>6200</v>
      </c>
      <c r="D44" s="2" t="str">
        <f>IF(C44="","",VLOOKUP(C44,tblAccounts[],2,0))</f>
        <v>Repair and Maintenance</v>
      </c>
      <c r="E44" s="26">
        <f>IF(E$2=1,SUMIFS(tblGLData[Amount],tblGLData[Date],E$4,tblGLData[Account],$C44)*$B44,U44)</f>
        <v>11840.970000000001</v>
      </c>
      <c r="F44" s="26">
        <f>IF(F$2=1,SUMIFS(tblGLData[Amount],tblGLData[Date],F$4,tblGLData[Account],$C44)*$B44,V44)</f>
        <v>11771.109999999999</v>
      </c>
      <c r="G44" s="26">
        <f>IF(G$2=1,SUMIFS(tblGLData[Amount],tblGLData[Date],G$4,tblGLData[Account],$C44)*$B44,W44)</f>
        <v>11668.98</v>
      </c>
      <c r="H44" s="26">
        <f>IF(H$2=1,SUMIFS(tblGLData[Amount],tblGLData[Date],H$4,tblGLData[Account],$C44)*$B44,X44)</f>
        <v>11796.740000000002</v>
      </c>
      <c r="I44" s="26">
        <f>IF(I$2=1,SUMIFS(tblGLData[Amount],tblGLData[Date],I$4,tblGLData[Account],$C44)*$B44,Y44)</f>
        <v>11796.91</v>
      </c>
      <c r="J44" s="26">
        <f>IF(J$2=1,SUMIFS(tblGLData[Amount],tblGLData[Date],J$4,tblGLData[Account],$C44)*$B44,Z44)</f>
        <v>11829.44</v>
      </c>
      <c r="K44" s="26">
        <f>IF(K$2=1,SUMIFS(tblGLData[Amount],tblGLData[Date],K$4,tblGLData[Account],$C44)*$B44,AA44)</f>
        <v>11706.41</v>
      </c>
      <c r="L44" s="26">
        <f>IF(L$2=1,SUMIFS(tblGLData[Amount],tblGLData[Date],L$4,tblGLData[Account],$C44)*$B44,AB44)</f>
        <v>11605.86</v>
      </c>
      <c r="M44" s="26">
        <f>IF(M$2=1,SUMIFS(tblGLData[Amount],tblGLData[Date],M$4,tblGLData[Account],$C44)*$B44,AC44)</f>
        <v>11810</v>
      </c>
      <c r="N44" s="26">
        <f>IF(N$2=1,SUMIFS(tblGLData[Amount],tblGLData[Date],N$4,tblGLData[Account],$C44)*$B44,AD44)</f>
        <v>11810</v>
      </c>
      <c r="O44" s="26">
        <f>IF(O$2=1,SUMIFS(tblGLData[Amount],tblGLData[Date],O$4,tblGLData[Account],$C44)*$B44,AE44)</f>
        <v>11810</v>
      </c>
      <c r="P44" s="26">
        <f>IF(P$2=1,SUMIFS(tblGLData[Amount],tblGLData[Date],P$4,tblGLData[Account],$C44)*$B44,AF44)</f>
        <v>11810</v>
      </c>
      <c r="Q44" s="6"/>
      <c r="R44" s="24">
        <f t="shared" si="14"/>
        <v>141256.42000000001</v>
      </c>
      <c r="S44" s="24">
        <f t="shared" si="15"/>
        <v>141720</v>
      </c>
      <c r="U44" s="6">
        <f>SUMIFS('Budget Data'!D$2:D$175,'Budget Data'!$C$2:$C$175,$C44)</f>
        <v>11810</v>
      </c>
      <c r="V44" s="6">
        <f>SUMIFS('Budget Data'!E$2:E$175,'Budget Data'!$C$2:$C$175,$C44)</f>
        <v>11810</v>
      </c>
      <c r="W44" s="6">
        <f>SUMIFS('Budget Data'!F$2:F$175,'Budget Data'!$C$2:$C$175,$C44)</f>
        <v>11810</v>
      </c>
      <c r="X44" s="6">
        <f>SUMIFS('Budget Data'!G$2:G$175,'Budget Data'!$C$2:$C$175,$C44)</f>
        <v>11810</v>
      </c>
      <c r="Y44" s="6">
        <f>SUMIFS('Budget Data'!H$2:H$175,'Budget Data'!$C$2:$C$175,$C44)</f>
        <v>11810</v>
      </c>
      <c r="Z44" s="6">
        <f>SUMIFS('Budget Data'!I$2:I$175,'Budget Data'!$C$2:$C$175,$C44)</f>
        <v>11810</v>
      </c>
      <c r="AA44" s="6">
        <f>SUMIFS('Budget Data'!J$2:J$175,'Budget Data'!$C$2:$C$175,$C44)</f>
        <v>11810</v>
      </c>
      <c r="AB44" s="6">
        <f>SUMIFS('Budget Data'!K$2:K$175,'Budget Data'!$C$2:$C$175,$C44)</f>
        <v>11810</v>
      </c>
      <c r="AC44" s="6">
        <f>SUMIFS('Budget Data'!L$2:L$175,'Budget Data'!$C$2:$C$175,$C44)</f>
        <v>11810</v>
      </c>
      <c r="AD44" s="6">
        <f>SUMIFS('Budget Data'!M$2:M$175,'Budget Data'!$C$2:$C$175,$C44)</f>
        <v>11810</v>
      </c>
      <c r="AE44" s="6">
        <f>SUMIFS('Budget Data'!N$2:N$175,'Budget Data'!$C$2:$C$175,$C44)</f>
        <v>11810</v>
      </c>
      <c r="AF44" s="6">
        <f>SUMIFS('Budget Data'!O$2:O$175,'Budget Data'!$C$2:$C$175,$C44)</f>
        <v>11810</v>
      </c>
      <c r="AG44" s="24">
        <f t="shared" si="31"/>
        <v>141720</v>
      </c>
      <c r="AH44" s="23"/>
    </row>
    <row r="45" spans="1:34" outlineLevel="1" x14ac:dyDescent="0.25">
      <c r="B45">
        <f>IF(C45="",0,VLOOKUP(C45,tblAccounts[],4,0))</f>
        <v>1</v>
      </c>
      <c r="C45" s="30">
        <v>6400</v>
      </c>
      <c r="D45" s="2" t="str">
        <f>IF(C45="","",VLOOKUP(C45,tblAccounts[],2,0))</f>
        <v>Telephone - fixed</v>
      </c>
      <c r="E45" s="26">
        <f>IF(E$2=1,SUMIFS(tblGLData[Amount],tblGLData[Date],E$4,tblGLData[Account],$C45)*$B45,U45)</f>
        <v>17383.62</v>
      </c>
      <c r="F45" s="26">
        <f>IF(F$2=1,SUMIFS(tblGLData[Amount],tblGLData[Date],F$4,tblGLData[Account],$C45)*$B45,V45)</f>
        <v>17329.97</v>
      </c>
      <c r="G45" s="26">
        <f>IF(G$2=1,SUMIFS(tblGLData[Amount],tblGLData[Date],G$4,tblGLData[Account],$C45)*$B45,W45)</f>
        <v>17297.95</v>
      </c>
      <c r="H45" s="26">
        <f>IF(H$2=1,SUMIFS(tblGLData[Amount],tblGLData[Date],H$4,tblGLData[Account],$C45)*$B45,X45)</f>
        <v>17446.14</v>
      </c>
      <c r="I45" s="26">
        <f>IF(I$2=1,SUMIFS(tblGLData[Amount],tblGLData[Date],I$4,tblGLData[Account],$C45)*$B45,Y45)</f>
        <v>17339</v>
      </c>
      <c r="J45" s="26">
        <f>IF(J$2=1,SUMIFS(tblGLData[Amount],tblGLData[Date],J$4,tblGLData[Account],$C45)*$B45,Z45)</f>
        <v>17433.34</v>
      </c>
      <c r="K45" s="26">
        <f>IF(K$2=1,SUMIFS(tblGLData[Amount],tblGLData[Date],K$4,tblGLData[Account],$C45)*$B45,AA45)</f>
        <v>17515.300000000003</v>
      </c>
      <c r="L45" s="26">
        <f>IF(L$2=1,SUMIFS(tblGLData[Amount],tblGLData[Date],L$4,tblGLData[Account],$C45)*$B45,AB45)</f>
        <v>17436.850000000002</v>
      </c>
      <c r="M45" s="26">
        <f>IF(M$2=1,SUMIFS(tblGLData[Amount],tblGLData[Date],M$4,tblGLData[Account],$C45)*$B45,AC45)</f>
        <v>17330</v>
      </c>
      <c r="N45" s="26">
        <f>IF(N$2=1,SUMIFS(tblGLData[Amount],tblGLData[Date],N$4,tblGLData[Account],$C45)*$B45,AD45)</f>
        <v>17330</v>
      </c>
      <c r="O45" s="26">
        <f>IF(O$2=1,SUMIFS(tblGLData[Amount],tblGLData[Date],O$4,tblGLData[Account],$C45)*$B45,AE45)</f>
        <v>17330</v>
      </c>
      <c r="P45" s="26">
        <f>IF(P$2=1,SUMIFS(tblGLData[Amount],tblGLData[Date],P$4,tblGLData[Account],$C45)*$B45,AF45)</f>
        <v>17330</v>
      </c>
      <c r="Q45" s="6"/>
      <c r="R45" s="24">
        <f t="shared" si="14"/>
        <v>208502.16999999998</v>
      </c>
      <c r="S45" s="24">
        <f t="shared" si="15"/>
        <v>207960</v>
      </c>
      <c r="U45" s="6">
        <f>SUMIFS('Budget Data'!D$2:D$175,'Budget Data'!$C$2:$C$175,$C45)</f>
        <v>17330</v>
      </c>
      <c r="V45" s="6">
        <f>SUMIFS('Budget Data'!E$2:E$175,'Budget Data'!$C$2:$C$175,$C45)</f>
        <v>17330</v>
      </c>
      <c r="W45" s="6">
        <f>SUMIFS('Budget Data'!F$2:F$175,'Budget Data'!$C$2:$C$175,$C45)</f>
        <v>17330</v>
      </c>
      <c r="X45" s="6">
        <f>SUMIFS('Budget Data'!G$2:G$175,'Budget Data'!$C$2:$C$175,$C45)</f>
        <v>17330</v>
      </c>
      <c r="Y45" s="6">
        <f>SUMIFS('Budget Data'!H$2:H$175,'Budget Data'!$C$2:$C$175,$C45)</f>
        <v>17330</v>
      </c>
      <c r="Z45" s="6">
        <f>SUMIFS('Budget Data'!I$2:I$175,'Budget Data'!$C$2:$C$175,$C45)</f>
        <v>17330</v>
      </c>
      <c r="AA45" s="6">
        <f>SUMIFS('Budget Data'!J$2:J$175,'Budget Data'!$C$2:$C$175,$C45)</f>
        <v>17330</v>
      </c>
      <c r="AB45" s="6">
        <f>SUMIFS('Budget Data'!K$2:K$175,'Budget Data'!$C$2:$C$175,$C45)</f>
        <v>17330</v>
      </c>
      <c r="AC45" s="6">
        <f>SUMIFS('Budget Data'!L$2:L$175,'Budget Data'!$C$2:$C$175,$C45)</f>
        <v>17330</v>
      </c>
      <c r="AD45" s="6">
        <f>SUMIFS('Budget Data'!M$2:M$175,'Budget Data'!$C$2:$C$175,$C45)</f>
        <v>17330</v>
      </c>
      <c r="AE45" s="6">
        <f>SUMIFS('Budget Data'!N$2:N$175,'Budget Data'!$C$2:$C$175,$C45)</f>
        <v>17330</v>
      </c>
      <c r="AF45" s="6">
        <f>SUMIFS('Budget Data'!O$2:O$175,'Budget Data'!$C$2:$C$175,$C45)</f>
        <v>17330</v>
      </c>
      <c r="AG45" s="24">
        <f t="shared" si="31"/>
        <v>207960</v>
      </c>
      <c r="AH45" s="23"/>
    </row>
    <row r="46" spans="1:34" outlineLevel="1" x14ac:dyDescent="0.25">
      <c r="B46">
        <f>IF(C46="",0,VLOOKUP(C46,tblAccounts[],4,0))</f>
        <v>1</v>
      </c>
      <c r="C46" s="30">
        <v>6410</v>
      </c>
      <c r="D46" s="2" t="str">
        <f>IF(C46="","",VLOOKUP(C46,tblAccounts[],2,0))</f>
        <v>Telephone - mobile</v>
      </c>
      <c r="E46" s="26">
        <f>IF(E$2=1,SUMIFS(tblGLData[Amount],tblGLData[Date],E$4,tblGLData[Account],$C46)*$B46,U46)</f>
        <v>12521.329999999998</v>
      </c>
      <c r="F46" s="26">
        <f>IF(F$2=1,SUMIFS(tblGLData[Amount],tblGLData[Date],F$4,tblGLData[Account],$C46)*$B46,V46)</f>
        <v>12297.320000000002</v>
      </c>
      <c r="G46" s="26">
        <f>IF(G$2=1,SUMIFS(tblGLData[Amount],tblGLData[Date],G$4,tblGLData[Account],$C46)*$B46,W46)</f>
        <v>12372.519999999999</v>
      </c>
      <c r="H46" s="26">
        <f>IF(H$2=1,SUMIFS(tblGLData[Amount],tblGLData[Date],H$4,tblGLData[Account],$C46)*$B46,X46)</f>
        <v>12334.04</v>
      </c>
      <c r="I46" s="26">
        <f>IF(I$2=1,SUMIFS(tblGLData[Amount],tblGLData[Date],I$4,tblGLData[Account],$C46)*$B46,Y46)</f>
        <v>12394.24</v>
      </c>
      <c r="J46" s="26">
        <f>IF(J$2=1,SUMIFS(tblGLData[Amount],tblGLData[Date],J$4,tblGLData[Account],$C46)*$B46,Z46)</f>
        <v>12295.82</v>
      </c>
      <c r="K46" s="26">
        <f>IF(K$2=1,SUMIFS(tblGLData[Amount],tblGLData[Date],K$4,tblGLData[Account],$C46)*$B46,AA46)</f>
        <v>12316</v>
      </c>
      <c r="L46" s="26">
        <f>IF(L$2=1,SUMIFS(tblGLData[Amount],tblGLData[Date],L$4,tblGLData[Account],$C46)*$B46,AB46)</f>
        <v>12372.279999999999</v>
      </c>
      <c r="M46" s="26">
        <f>IF(M$2=1,SUMIFS(tblGLData[Amount],tblGLData[Date],M$4,tblGLData[Account],$C46)*$B46,AC46)</f>
        <v>12340</v>
      </c>
      <c r="N46" s="26">
        <f>IF(N$2=1,SUMIFS(tblGLData[Amount],tblGLData[Date],N$4,tblGLData[Account],$C46)*$B46,AD46)</f>
        <v>12340</v>
      </c>
      <c r="O46" s="26">
        <f>IF(O$2=1,SUMIFS(tblGLData[Amount],tblGLData[Date],O$4,tblGLData[Account],$C46)*$B46,AE46)</f>
        <v>12340</v>
      </c>
      <c r="P46" s="26">
        <f>IF(P$2=1,SUMIFS(tblGLData[Amount],tblGLData[Date],P$4,tblGLData[Account],$C46)*$B46,AF46)</f>
        <v>12340</v>
      </c>
      <c r="Q46" s="6"/>
      <c r="R46" s="24">
        <f t="shared" si="14"/>
        <v>148263.54999999999</v>
      </c>
      <c r="S46" s="24">
        <f t="shared" si="15"/>
        <v>148080</v>
      </c>
      <c r="U46" s="6">
        <f>SUMIFS('Budget Data'!D$2:D$175,'Budget Data'!$C$2:$C$175,$C46)</f>
        <v>12340</v>
      </c>
      <c r="V46" s="6">
        <f>SUMIFS('Budget Data'!E$2:E$175,'Budget Data'!$C$2:$C$175,$C46)</f>
        <v>12340</v>
      </c>
      <c r="W46" s="6">
        <f>SUMIFS('Budget Data'!F$2:F$175,'Budget Data'!$C$2:$C$175,$C46)</f>
        <v>12340</v>
      </c>
      <c r="X46" s="6">
        <f>SUMIFS('Budget Data'!G$2:G$175,'Budget Data'!$C$2:$C$175,$C46)</f>
        <v>12340</v>
      </c>
      <c r="Y46" s="6">
        <f>SUMIFS('Budget Data'!H$2:H$175,'Budget Data'!$C$2:$C$175,$C46)</f>
        <v>12340</v>
      </c>
      <c r="Z46" s="6">
        <f>SUMIFS('Budget Data'!I$2:I$175,'Budget Data'!$C$2:$C$175,$C46)</f>
        <v>12340</v>
      </c>
      <c r="AA46" s="6">
        <f>SUMIFS('Budget Data'!J$2:J$175,'Budget Data'!$C$2:$C$175,$C46)</f>
        <v>12340</v>
      </c>
      <c r="AB46" s="6">
        <f>SUMIFS('Budget Data'!K$2:K$175,'Budget Data'!$C$2:$C$175,$C46)</f>
        <v>12340</v>
      </c>
      <c r="AC46" s="6">
        <f>SUMIFS('Budget Data'!L$2:L$175,'Budget Data'!$C$2:$C$175,$C46)</f>
        <v>12340</v>
      </c>
      <c r="AD46" s="6">
        <f>SUMIFS('Budget Data'!M$2:M$175,'Budget Data'!$C$2:$C$175,$C46)</f>
        <v>12340</v>
      </c>
      <c r="AE46" s="6">
        <f>SUMIFS('Budget Data'!N$2:N$175,'Budget Data'!$C$2:$C$175,$C46)</f>
        <v>12340</v>
      </c>
      <c r="AF46" s="6">
        <f>SUMIFS('Budget Data'!O$2:O$175,'Budget Data'!$C$2:$C$175,$C46)</f>
        <v>12340</v>
      </c>
      <c r="AG46" s="24">
        <f t="shared" si="31"/>
        <v>148080</v>
      </c>
      <c r="AH46" s="23"/>
    </row>
    <row r="47" spans="1:34" outlineLevel="1" x14ac:dyDescent="0.25">
      <c r="B47">
        <f>IF(C47="",0,VLOOKUP(C47,tblAccounts[],4,0))</f>
        <v>1</v>
      </c>
      <c r="C47" s="30">
        <v>6420</v>
      </c>
      <c r="D47" s="2" t="str">
        <f>IF(C47="","",VLOOKUP(C47,tblAccounts[],2,0))</f>
        <v>Internet</v>
      </c>
      <c r="E47" s="26">
        <f>IF(E$2=1,SUMIFS(tblGLData[Amount],tblGLData[Date],E$4,tblGLData[Account],$C47)*$B47,U47)</f>
        <v>9421.4299999999985</v>
      </c>
      <c r="F47" s="26">
        <f>IF(F$2=1,SUMIFS(tblGLData[Amount],tblGLData[Date],F$4,tblGLData[Account],$C47)*$B47,V47)</f>
        <v>9436.67</v>
      </c>
      <c r="G47" s="26">
        <f>IF(G$2=1,SUMIFS(tblGLData[Amount],tblGLData[Date],G$4,tblGLData[Account],$C47)*$B47,W47)</f>
        <v>9304.75</v>
      </c>
      <c r="H47" s="26">
        <f>IF(H$2=1,SUMIFS(tblGLData[Amount],tblGLData[Date],H$4,tblGLData[Account],$C47)*$B47,X47)</f>
        <v>9366.74</v>
      </c>
      <c r="I47" s="26">
        <f>IF(I$2=1,SUMIFS(tblGLData[Amount],tblGLData[Date],I$4,tblGLData[Account],$C47)*$B47,Y47)</f>
        <v>9405.52</v>
      </c>
      <c r="J47" s="26">
        <f>IF(J$2=1,SUMIFS(tblGLData[Amount],tblGLData[Date],J$4,tblGLData[Account],$C47)*$B47,Z47)</f>
        <v>9349.6099999999988</v>
      </c>
      <c r="K47" s="26">
        <f>IF(K$2=1,SUMIFS(tblGLData[Amount],tblGLData[Date],K$4,tblGLData[Account],$C47)*$B47,AA47)</f>
        <v>9336.869999999999</v>
      </c>
      <c r="L47" s="26">
        <f>IF(L$2=1,SUMIFS(tblGLData[Amount],tblGLData[Date],L$4,tblGLData[Account],$C47)*$B47,AB47)</f>
        <v>9308.7999999999993</v>
      </c>
      <c r="M47" s="26">
        <f>IF(M$2=1,SUMIFS(tblGLData[Amount],tblGLData[Date],M$4,tblGLData[Account],$C47)*$B47,AC47)</f>
        <v>9380</v>
      </c>
      <c r="N47" s="26">
        <f>IF(N$2=1,SUMIFS(tblGLData[Amount],tblGLData[Date],N$4,tblGLData[Account],$C47)*$B47,AD47)</f>
        <v>9380</v>
      </c>
      <c r="O47" s="26">
        <f>IF(O$2=1,SUMIFS(tblGLData[Amount],tblGLData[Date],O$4,tblGLData[Account],$C47)*$B47,AE47)</f>
        <v>9380</v>
      </c>
      <c r="P47" s="26">
        <f>IF(P$2=1,SUMIFS(tblGLData[Amount],tblGLData[Date],P$4,tblGLData[Account],$C47)*$B47,AF47)</f>
        <v>9380</v>
      </c>
      <c r="Q47" s="6"/>
      <c r="R47" s="24">
        <f t="shared" si="14"/>
        <v>112450.39</v>
      </c>
      <c r="S47" s="24">
        <f t="shared" si="15"/>
        <v>112560</v>
      </c>
      <c r="U47" s="6">
        <f>SUMIFS('Budget Data'!D$2:D$175,'Budget Data'!$C$2:$C$175,$C47)</f>
        <v>9380</v>
      </c>
      <c r="V47" s="6">
        <f>SUMIFS('Budget Data'!E$2:E$175,'Budget Data'!$C$2:$C$175,$C47)</f>
        <v>9380</v>
      </c>
      <c r="W47" s="6">
        <f>SUMIFS('Budget Data'!F$2:F$175,'Budget Data'!$C$2:$C$175,$C47)</f>
        <v>9380</v>
      </c>
      <c r="X47" s="6">
        <f>SUMIFS('Budget Data'!G$2:G$175,'Budget Data'!$C$2:$C$175,$C47)</f>
        <v>9380</v>
      </c>
      <c r="Y47" s="6">
        <f>SUMIFS('Budget Data'!H$2:H$175,'Budget Data'!$C$2:$C$175,$C47)</f>
        <v>9380</v>
      </c>
      <c r="Z47" s="6">
        <f>SUMIFS('Budget Data'!I$2:I$175,'Budget Data'!$C$2:$C$175,$C47)</f>
        <v>9380</v>
      </c>
      <c r="AA47" s="6">
        <f>SUMIFS('Budget Data'!J$2:J$175,'Budget Data'!$C$2:$C$175,$C47)</f>
        <v>9380</v>
      </c>
      <c r="AB47" s="6">
        <f>SUMIFS('Budget Data'!K$2:K$175,'Budget Data'!$C$2:$C$175,$C47)</f>
        <v>9380</v>
      </c>
      <c r="AC47" s="6">
        <f>SUMIFS('Budget Data'!L$2:L$175,'Budget Data'!$C$2:$C$175,$C47)</f>
        <v>9380</v>
      </c>
      <c r="AD47" s="6">
        <f>SUMIFS('Budget Data'!M$2:M$175,'Budget Data'!$C$2:$C$175,$C47)</f>
        <v>9380</v>
      </c>
      <c r="AE47" s="6">
        <f>SUMIFS('Budget Data'!N$2:N$175,'Budget Data'!$C$2:$C$175,$C47)</f>
        <v>9380</v>
      </c>
      <c r="AF47" s="6">
        <f>SUMIFS('Budget Data'!O$2:O$175,'Budget Data'!$C$2:$C$175,$C47)</f>
        <v>9380</v>
      </c>
      <c r="AG47" s="24">
        <f t="shared" si="31"/>
        <v>112560</v>
      </c>
      <c r="AH47" s="23"/>
    </row>
    <row r="48" spans="1:34" outlineLevel="1" x14ac:dyDescent="0.25">
      <c r="B48">
        <f>IF(C48="",0,VLOOKUP(C48,tblAccounts[],4,0))</f>
        <v>1</v>
      </c>
      <c r="C48" s="30">
        <v>6500</v>
      </c>
      <c r="D48" s="2" t="str">
        <f>IF(C48="","",VLOOKUP(C48,tblAccounts[],2,0))</f>
        <v>Training</v>
      </c>
      <c r="E48" s="26">
        <f>IF(E$2=1,SUMIFS(tblGLData[Amount],tblGLData[Date],E$4,tblGLData[Account],$C48)*$B48,U48)</f>
        <v>14745.14</v>
      </c>
      <c r="F48" s="26">
        <f>IF(F$2=1,SUMIFS(tblGLData[Amount],tblGLData[Date],F$4,tblGLData[Account],$C48)*$B48,V48)</f>
        <v>14771.089999999998</v>
      </c>
      <c r="G48" s="26">
        <f>IF(G$2=1,SUMIFS(tblGLData[Amount],tblGLData[Date],G$4,tblGLData[Account],$C48)*$B48,W48)</f>
        <v>14649.79</v>
      </c>
      <c r="H48" s="26">
        <f>IF(H$2=1,SUMIFS(tblGLData[Amount],tblGLData[Date],H$4,tblGLData[Account],$C48)*$B48,X48)</f>
        <v>14833.92</v>
      </c>
      <c r="I48" s="26">
        <f>IF(I$2=1,SUMIFS(tblGLData[Amount],tblGLData[Date],I$4,tblGLData[Account],$C48)*$B48,Y48)</f>
        <v>14750.650000000001</v>
      </c>
      <c r="J48" s="26">
        <f>IF(J$2=1,SUMIFS(tblGLData[Amount],tblGLData[Date],J$4,tblGLData[Account],$C48)*$B48,Z48)</f>
        <v>14670.649999999998</v>
      </c>
      <c r="K48" s="26">
        <f>IF(K$2=1,SUMIFS(tblGLData[Amount],tblGLData[Date],K$4,tblGLData[Account],$C48)*$B48,AA48)</f>
        <v>14577.520000000002</v>
      </c>
      <c r="L48" s="26">
        <f>IF(L$2=1,SUMIFS(tblGLData[Amount],tblGLData[Date],L$4,tblGLData[Account],$C48)*$B48,AB48)</f>
        <v>14652.37</v>
      </c>
      <c r="M48" s="26">
        <f>IF(M$2=1,SUMIFS(tblGLData[Amount],tblGLData[Date],M$4,tblGLData[Account],$C48)*$B48,AC48)</f>
        <v>14870</v>
      </c>
      <c r="N48" s="26">
        <f>IF(N$2=1,SUMIFS(tblGLData[Amount],tblGLData[Date],N$4,tblGLData[Account],$C48)*$B48,AD48)</f>
        <v>14870</v>
      </c>
      <c r="O48" s="26">
        <f>IF(O$2=1,SUMIFS(tblGLData[Amount],tblGLData[Date],O$4,tblGLData[Account],$C48)*$B48,AE48)</f>
        <v>14870</v>
      </c>
      <c r="P48" s="26">
        <f>IF(P$2=1,SUMIFS(tblGLData[Amount],tblGLData[Date],P$4,tblGLData[Account],$C48)*$B48,AF48)</f>
        <v>14870</v>
      </c>
      <c r="Q48" s="6"/>
      <c r="R48" s="24">
        <f t="shared" si="14"/>
        <v>177131.13</v>
      </c>
      <c r="S48" s="24">
        <f t="shared" si="15"/>
        <v>178440</v>
      </c>
      <c r="U48" s="6">
        <f>SUMIFS('Budget Data'!D$2:D$175,'Budget Data'!$C$2:$C$175,$C48)</f>
        <v>14870</v>
      </c>
      <c r="V48" s="6">
        <f>SUMIFS('Budget Data'!E$2:E$175,'Budget Data'!$C$2:$C$175,$C48)</f>
        <v>14870</v>
      </c>
      <c r="W48" s="6">
        <f>SUMIFS('Budget Data'!F$2:F$175,'Budget Data'!$C$2:$C$175,$C48)</f>
        <v>14870</v>
      </c>
      <c r="X48" s="6">
        <f>SUMIFS('Budget Data'!G$2:G$175,'Budget Data'!$C$2:$C$175,$C48)</f>
        <v>14870</v>
      </c>
      <c r="Y48" s="6">
        <f>SUMIFS('Budget Data'!H$2:H$175,'Budget Data'!$C$2:$C$175,$C48)</f>
        <v>14870</v>
      </c>
      <c r="Z48" s="6">
        <f>SUMIFS('Budget Data'!I$2:I$175,'Budget Data'!$C$2:$C$175,$C48)</f>
        <v>14870</v>
      </c>
      <c r="AA48" s="6">
        <f>SUMIFS('Budget Data'!J$2:J$175,'Budget Data'!$C$2:$C$175,$C48)</f>
        <v>14870</v>
      </c>
      <c r="AB48" s="6">
        <f>SUMIFS('Budget Data'!K$2:K$175,'Budget Data'!$C$2:$C$175,$C48)</f>
        <v>14870</v>
      </c>
      <c r="AC48" s="6">
        <f>SUMIFS('Budget Data'!L$2:L$175,'Budget Data'!$C$2:$C$175,$C48)</f>
        <v>14870</v>
      </c>
      <c r="AD48" s="6">
        <f>SUMIFS('Budget Data'!M$2:M$175,'Budget Data'!$C$2:$C$175,$C48)</f>
        <v>14870</v>
      </c>
      <c r="AE48" s="6">
        <f>SUMIFS('Budget Data'!N$2:N$175,'Budget Data'!$C$2:$C$175,$C48)</f>
        <v>14870</v>
      </c>
      <c r="AF48" s="6">
        <f>SUMIFS('Budget Data'!O$2:O$175,'Budget Data'!$C$2:$C$175,$C48)</f>
        <v>14870</v>
      </c>
      <c r="AG48" s="24">
        <f t="shared" si="31"/>
        <v>178440</v>
      </c>
      <c r="AH48" s="23"/>
    </row>
    <row r="49" spans="2:34" outlineLevel="1" x14ac:dyDescent="0.25">
      <c r="B49">
        <f>IF(C49="",0,VLOOKUP(C49,tblAccounts[],4,0))</f>
        <v>1</v>
      </c>
      <c r="C49" s="30">
        <v>6600</v>
      </c>
      <c r="D49" s="2" t="str">
        <f>IF(C49="","",VLOOKUP(C49,tblAccounts[],2,0))</f>
        <v>Travel</v>
      </c>
      <c r="E49" s="26">
        <f>IF(E$2=1,SUMIFS(tblGLData[Amount],tblGLData[Date],E$4,tblGLData[Account],$C49)*$B49,U49)</f>
        <v>24648.04</v>
      </c>
      <c r="F49" s="26">
        <f>IF(F$2=1,SUMIFS(tblGLData[Amount],tblGLData[Date],F$4,tblGLData[Account],$C49)*$B49,V49)</f>
        <v>24856.760000000002</v>
      </c>
      <c r="G49" s="26">
        <f>IF(G$2=1,SUMIFS(tblGLData[Amount],tblGLData[Date],G$4,tblGLData[Account],$C49)*$B49,W49)</f>
        <v>25089.350000000002</v>
      </c>
      <c r="H49" s="26">
        <f>IF(H$2=1,SUMIFS(tblGLData[Amount],tblGLData[Date],H$4,tblGLData[Account],$C49)*$B49,X49)</f>
        <v>24966.22</v>
      </c>
      <c r="I49" s="26">
        <f>IF(I$2=1,SUMIFS(tblGLData[Amount],tblGLData[Date],I$4,tblGLData[Account],$C49)*$B49,Y49)</f>
        <v>24973.61</v>
      </c>
      <c r="J49" s="26">
        <f>IF(J$2=1,SUMIFS(tblGLData[Amount],tblGLData[Date],J$4,tblGLData[Account],$C49)*$B49,Z49)</f>
        <v>25075.52</v>
      </c>
      <c r="K49" s="26">
        <f>IF(K$2=1,SUMIFS(tblGLData[Amount],tblGLData[Date],K$4,tblGLData[Account],$C49)*$B49,AA49)</f>
        <v>25325.969999999998</v>
      </c>
      <c r="L49" s="26">
        <f>IF(L$2=1,SUMIFS(tblGLData[Amount],tblGLData[Date],L$4,tblGLData[Account],$C49)*$B49,AB49)</f>
        <v>25249.73</v>
      </c>
      <c r="M49" s="26">
        <f>IF(M$2=1,SUMIFS(tblGLData[Amount],tblGLData[Date],M$4,tblGLData[Account],$C49)*$B49,AC49)</f>
        <v>24750</v>
      </c>
      <c r="N49" s="26">
        <f>IF(N$2=1,SUMIFS(tblGLData[Amount],tblGLData[Date],N$4,tblGLData[Account],$C49)*$B49,AD49)</f>
        <v>24750</v>
      </c>
      <c r="O49" s="26">
        <f>IF(O$2=1,SUMIFS(tblGLData[Amount],tblGLData[Date],O$4,tblGLData[Account],$C49)*$B49,AE49)</f>
        <v>24750</v>
      </c>
      <c r="P49" s="26">
        <f>IF(P$2=1,SUMIFS(tblGLData[Amount],tblGLData[Date],P$4,tblGLData[Account],$C49)*$B49,AF49)</f>
        <v>24750</v>
      </c>
      <c r="Q49" s="6"/>
      <c r="R49" s="24">
        <f t="shared" si="14"/>
        <v>299185.2</v>
      </c>
      <c r="S49" s="24">
        <f t="shared" si="15"/>
        <v>297000</v>
      </c>
      <c r="U49" s="6">
        <f>SUMIFS('Budget Data'!D$2:D$175,'Budget Data'!$C$2:$C$175,$C49)</f>
        <v>24750</v>
      </c>
      <c r="V49" s="6">
        <f>SUMIFS('Budget Data'!E$2:E$175,'Budget Data'!$C$2:$C$175,$C49)</f>
        <v>24750</v>
      </c>
      <c r="W49" s="6">
        <f>SUMIFS('Budget Data'!F$2:F$175,'Budget Data'!$C$2:$C$175,$C49)</f>
        <v>24750</v>
      </c>
      <c r="X49" s="6">
        <f>SUMIFS('Budget Data'!G$2:G$175,'Budget Data'!$C$2:$C$175,$C49)</f>
        <v>24750</v>
      </c>
      <c r="Y49" s="6">
        <f>SUMIFS('Budget Data'!H$2:H$175,'Budget Data'!$C$2:$C$175,$C49)</f>
        <v>24750</v>
      </c>
      <c r="Z49" s="6">
        <f>SUMIFS('Budget Data'!I$2:I$175,'Budget Data'!$C$2:$C$175,$C49)</f>
        <v>24750</v>
      </c>
      <c r="AA49" s="6">
        <f>SUMIFS('Budget Data'!J$2:J$175,'Budget Data'!$C$2:$C$175,$C49)</f>
        <v>24750</v>
      </c>
      <c r="AB49" s="6">
        <f>SUMIFS('Budget Data'!K$2:K$175,'Budget Data'!$C$2:$C$175,$C49)</f>
        <v>24750</v>
      </c>
      <c r="AC49" s="6">
        <f>SUMIFS('Budget Data'!L$2:L$175,'Budget Data'!$C$2:$C$175,$C49)</f>
        <v>24750</v>
      </c>
      <c r="AD49" s="6">
        <f>SUMIFS('Budget Data'!M$2:M$175,'Budget Data'!$C$2:$C$175,$C49)</f>
        <v>24750</v>
      </c>
      <c r="AE49" s="6">
        <f>SUMIFS('Budget Data'!N$2:N$175,'Budget Data'!$C$2:$C$175,$C49)</f>
        <v>24750</v>
      </c>
      <c r="AF49" s="6">
        <f>SUMIFS('Budget Data'!O$2:O$175,'Budget Data'!$C$2:$C$175,$C49)</f>
        <v>24750</v>
      </c>
      <c r="AG49" s="24">
        <f t="shared" si="31"/>
        <v>297000</v>
      </c>
      <c r="AH49" s="23"/>
    </row>
    <row r="50" spans="2:34" outlineLevel="1" x14ac:dyDescent="0.25">
      <c r="B50">
        <f>IF(C50="",0,VLOOKUP(C50,tblAccounts[],4,0))</f>
        <v>1</v>
      </c>
      <c r="C50" s="30">
        <v>6610</v>
      </c>
      <c r="D50" s="2" t="str">
        <f>IF(C50="","",VLOOKUP(C50,tblAccounts[],2,0))</f>
        <v>Accommodation</v>
      </c>
      <c r="E50" s="26">
        <f>IF(E$2=1,SUMIFS(tblGLData[Amount],tblGLData[Date],E$4,tblGLData[Account],$C50)*$B50,U50)</f>
        <v>12334.599999999999</v>
      </c>
      <c r="F50" s="26">
        <f>IF(F$2=1,SUMIFS(tblGLData[Amount],tblGLData[Date],F$4,tblGLData[Account],$C50)*$B50,V50)</f>
        <v>12428.609999999997</v>
      </c>
      <c r="G50" s="26">
        <f>IF(G$2=1,SUMIFS(tblGLData[Amount],tblGLData[Date],G$4,tblGLData[Account],$C50)*$B50,W50)</f>
        <v>12155.25</v>
      </c>
      <c r="H50" s="26">
        <f>IF(H$2=1,SUMIFS(tblGLData[Amount],tblGLData[Date],H$4,tblGLData[Account],$C50)*$B50,X50)</f>
        <v>12190.86</v>
      </c>
      <c r="I50" s="26">
        <f>IF(I$2=1,SUMIFS(tblGLData[Amount],tblGLData[Date],I$4,tblGLData[Account],$C50)*$B50,Y50)</f>
        <v>12184.420000000002</v>
      </c>
      <c r="J50" s="26">
        <f>IF(J$2=1,SUMIFS(tblGLData[Amount],tblGLData[Date],J$4,tblGLData[Account],$C50)*$B50,Z50)</f>
        <v>12192.920000000002</v>
      </c>
      <c r="K50" s="26">
        <f>IF(K$2=1,SUMIFS(tblGLData[Amount],tblGLData[Date],K$4,tblGLData[Account],$C50)*$B50,AA50)</f>
        <v>12138.83</v>
      </c>
      <c r="L50" s="26">
        <f>IF(L$2=1,SUMIFS(tblGLData[Amount],tblGLData[Date],L$4,tblGLData[Account],$C50)*$B50,AB50)</f>
        <v>12203.48</v>
      </c>
      <c r="M50" s="26">
        <f>IF(M$2=1,SUMIFS(tblGLData[Amount],tblGLData[Date],M$4,tblGLData[Account],$C50)*$B50,AC50)</f>
        <v>12340</v>
      </c>
      <c r="N50" s="26">
        <f>IF(N$2=1,SUMIFS(tblGLData[Amount],tblGLData[Date],N$4,tblGLData[Account],$C50)*$B50,AD50)</f>
        <v>12340</v>
      </c>
      <c r="O50" s="26">
        <f>IF(O$2=1,SUMIFS(tblGLData[Amount],tblGLData[Date],O$4,tblGLData[Account],$C50)*$B50,AE50)</f>
        <v>12340</v>
      </c>
      <c r="P50" s="26">
        <f>IF(P$2=1,SUMIFS(tblGLData[Amount],tblGLData[Date],P$4,tblGLData[Account],$C50)*$B50,AF50)</f>
        <v>12340</v>
      </c>
      <c r="Q50" s="6"/>
      <c r="R50" s="24">
        <f t="shared" si="14"/>
        <v>147188.96999999997</v>
      </c>
      <c r="S50" s="24">
        <f t="shared" si="15"/>
        <v>148080</v>
      </c>
      <c r="U50" s="6">
        <f>SUMIFS('Budget Data'!D$2:D$175,'Budget Data'!$C$2:$C$175,$C50)</f>
        <v>12340</v>
      </c>
      <c r="V50" s="6">
        <f>SUMIFS('Budget Data'!E$2:E$175,'Budget Data'!$C$2:$C$175,$C50)</f>
        <v>12340</v>
      </c>
      <c r="W50" s="6">
        <f>SUMIFS('Budget Data'!F$2:F$175,'Budget Data'!$C$2:$C$175,$C50)</f>
        <v>12340</v>
      </c>
      <c r="X50" s="6">
        <f>SUMIFS('Budget Data'!G$2:G$175,'Budget Data'!$C$2:$C$175,$C50)</f>
        <v>12340</v>
      </c>
      <c r="Y50" s="6">
        <f>SUMIFS('Budget Data'!H$2:H$175,'Budget Data'!$C$2:$C$175,$C50)</f>
        <v>12340</v>
      </c>
      <c r="Z50" s="6">
        <f>SUMIFS('Budget Data'!I$2:I$175,'Budget Data'!$C$2:$C$175,$C50)</f>
        <v>12340</v>
      </c>
      <c r="AA50" s="6">
        <f>SUMIFS('Budget Data'!J$2:J$175,'Budget Data'!$C$2:$C$175,$C50)</f>
        <v>12340</v>
      </c>
      <c r="AB50" s="6">
        <f>SUMIFS('Budget Data'!K$2:K$175,'Budget Data'!$C$2:$C$175,$C50)</f>
        <v>12340</v>
      </c>
      <c r="AC50" s="6">
        <f>SUMIFS('Budget Data'!L$2:L$175,'Budget Data'!$C$2:$C$175,$C50)</f>
        <v>12340</v>
      </c>
      <c r="AD50" s="6">
        <f>SUMIFS('Budget Data'!M$2:M$175,'Budget Data'!$C$2:$C$175,$C50)</f>
        <v>12340</v>
      </c>
      <c r="AE50" s="6">
        <f>SUMIFS('Budget Data'!N$2:N$175,'Budget Data'!$C$2:$C$175,$C50)</f>
        <v>12340</v>
      </c>
      <c r="AF50" s="6">
        <f>SUMIFS('Budget Data'!O$2:O$175,'Budget Data'!$C$2:$C$175,$C50)</f>
        <v>12340</v>
      </c>
      <c r="AG50" s="24">
        <f t="shared" si="31"/>
        <v>148080</v>
      </c>
      <c r="AH50" s="23"/>
    </row>
    <row r="51" spans="2:34" outlineLevel="1" x14ac:dyDescent="0.25">
      <c r="B51">
        <f>IF(C51="",0,VLOOKUP(C51,tblAccounts[],4,0))</f>
        <v>1</v>
      </c>
      <c r="C51" s="30">
        <v>6620</v>
      </c>
      <c r="D51" s="2" t="str">
        <f>IF(C51="","",VLOOKUP(C51,tblAccounts[],2,0))</f>
        <v>Meals</v>
      </c>
      <c r="E51" s="26">
        <f>IF(E$2=1,SUMIFS(tblGLData[Amount],tblGLData[Date],E$4,tblGLData[Account],$C51)*$B51,U51)</f>
        <v>4890.26</v>
      </c>
      <c r="F51" s="26">
        <f>IF(F$2=1,SUMIFS(tblGLData[Amount],tblGLData[Date],F$4,tblGLData[Account],$C51)*$B51,V51)</f>
        <v>4890.7600000000011</v>
      </c>
      <c r="G51" s="26">
        <f>IF(G$2=1,SUMIFS(tblGLData[Amount],tblGLData[Date],G$4,tblGLData[Account],$C51)*$B51,W51)</f>
        <v>4936.5999999999995</v>
      </c>
      <c r="H51" s="26">
        <f>IF(H$2=1,SUMIFS(tblGLData[Amount],tblGLData[Date],H$4,tblGLData[Account],$C51)*$B51,X51)</f>
        <v>4953.0600000000004</v>
      </c>
      <c r="I51" s="26">
        <f>IF(I$2=1,SUMIFS(tblGLData[Amount],tblGLData[Date],I$4,tblGLData[Account],$C51)*$B51,Y51)</f>
        <v>4842.1499999999996</v>
      </c>
      <c r="J51" s="26">
        <f>IF(J$2=1,SUMIFS(tblGLData[Amount],tblGLData[Date],J$4,tblGLData[Account],$C51)*$B51,Z51)</f>
        <v>4870.57</v>
      </c>
      <c r="K51" s="26">
        <f>IF(K$2=1,SUMIFS(tblGLData[Amount],tblGLData[Date],K$4,tblGLData[Account],$C51)*$B51,AA51)</f>
        <v>4858.8900000000003</v>
      </c>
      <c r="L51" s="26">
        <f>IF(L$2=1,SUMIFS(tblGLData[Amount],tblGLData[Date],L$4,tblGLData[Account],$C51)*$B51,AB51)</f>
        <v>4833.1400000000003</v>
      </c>
      <c r="M51" s="26">
        <f>IF(M$2=1,SUMIFS(tblGLData[Amount],tblGLData[Date],M$4,tblGLData[Account],$C51)*$B51,AC51)</f>
        <v>4890</v>
      </c>
      <c r="N51" s="26">
        <f>IF(N$2=1,SUMIFS(tblGLData[Amount],tblGLData[Date],N$4,tblGLData[Account],$C51)*$B51,AD51)</f>
        <v>4890</v>
      </c>
      <c r="O51" s="26">
        <f>IF(O$2=1,SUMIFS(tblGLData[Amount],tblGLData[Date],O$4,tblGLData[Account],$C51)*$B51,AE51)</f>
        <v>4890</v>
      </c>
      <c r="P51" s="26">
        <f>IF(P$2=1,SUMIFS(tblGLData[Amount],tblGLData[Date],P$4,tblGLData[Account],$C51)*$B51,AF51)</f>
        <v>4890</v>
      </c>
      <c r="Q51" s="6"/>
      <c r="R51" s="24">
        <f t="shared" si="14"/>
        <v>58635.43</v>
      </c>
      <c r="S51" s="24">
        <f t="shared" si="15"/>
        <v>58680</v>
      </c>
      <c r="U51" s="6">
        <f>SUMIFS('Budget Data'!D$2:D$175,'Budget Data'!$C$2:$C$175,$C51)</f>
        <v>4890</v>
      </c>
      <c r="V51" s="6">
        <f>SUMIFS('Budget Data'!E$2:E$175,'Budget Data'!$C$2:$C$175,$C51)</f>
        <v>4890</v>
      </c>
      <c r="W51" s="6">
        <f>SUMIFS('Budget Data'!F$2:F$175,'Budget Data'!$C$2:$C$175,$C51)</f>
        <v>4890</v>
      </c>
      <c r="X51" s="6">
        <f>SUMIFS('Budget Data'!G$2:G$175,'Budget Data'!$C$2:$C$175,$C51)</f>
        <v>4890</v>
      </c>
      <c r="Y51" s="6">
        <f>SUMIFS('Budget Data'!H$2:H$175,'Budget Data'!$C$2:$C$175,$C51)</f>
        <v>4890</v>
      </c>
      <c r="Z51" s="6">
        <f>SUMIFS('Budget Data'!I$2:I$175,'Budget Data'!$C$2:$C$175,$C51)</f>
        <v>4890</v>
      </c>
      <c r="AA51" s="6">
        <f>SUMIFS('Budget Data'!J$2:J$175,'Budget Data'!$C$2:$C$175,$C51)</f>
        <v>4890</v>
      </c>
      <c r="AB51" s="6">
        <f>SUMIFS('Budget Data'!K$2:K$175,'Budget Data'!$C$2:$C$175,$C51)</f>
        <v>4890</v>
      </c>
      <c r="AC51" s="6">
        <f>SUMIFS('Budget Data'!L$2:L$175,'Budget Data'!$C$2:$C$175,$C51)</f>
        <v>4890</v>
      </c>
      <c r="AD51" s="6">
        <f>SUMIFS('Budget Data'!M$2:M$175,'Budget Data'!$C$2:$C$175,$C51)</f>
        <v>4890</v>
      </c>
      <c r="AE51" s="6">
        <f>SUMIFS('Budget Data'!N$2:N$175,'Budget Data'!$C$2:$C$175,$C51)</f>
        <v>4890</v>
      </c>
      <c r="AF51" s="6">
        <f>SUMIFS('Budget Data'!O$2:O$175,'Budget Data'!$C$2:$C$175,$C51)</f>
        <v>4890</v>
      </c>
      <c r="AG51" s="24">
        <f t="shared" si="31"/>
        <v>58680</v>
      </c>
      <c r="AH51" s="23"/>
    </row>
    <row r="52" spans="2:34" outlineLevel="1" x14ac:dyDescent="0.25">
      <c r="B52">
        <f>IF(C52="",0,VLOOKUP(C52,tblAccounts[],4,0))</f>
        <v>1</v>
      </c>
      <c r="C52" s="30">
        <v>6700</v>
      </c>
      <c r="D52" s="2" t="str">
        <f>IF(C52="","",VLOOKUP(C52,tblAccounts[],2,0))</f>
        <v>Utilities</v>
      </c>
      <c r="E52" s="26">
        <f>IF(E$2=1,SUMIFS(tblGLData[Amount],tblGLData[Date],E$4,tblGLData[Account],$C52)*$B52,U52)</f>
        <v>2903.46</v>
      </c>
      <c r="F52" s="26">
        <f>IF(F$2=1,SUMIFS(tblGLData[Amount],tblGLData[Date],F$4,tblGLData[Account],$C52)*$B52,V52)</f>
        <v>2894.19</v>
      </c>
      <c r="G52" s="26">
        <f>IF(G$2=1,SUMIFS(tblGLData[Amount],tblGLData[Date],G$4,tblGLData[Account],$C52)*$B52,W52)</f>
        <v>2900.1400000000008</v>
      </c>
      <c r="H52" s="26">
        <f>IF(H$2=1,SUMIFS(tblGLData[Amount],tblGLData[Date],H$4,tblGLData[Account],$C52)*$B52,X52)</f>
        <v>2917.5299999999997</v>
      </c>
      <c r="I52" s="26">
        <f>IF(I$2=1,SUMIFS(tblGLData[Amount],tblGLData[Date],I$4,tblGLData[Account],$C52)*$B52,Y52)</f>
        <v>2875.21</v>
      </c>
      <c r="J52" s="26">
        <f>IF(J$2=1,SUMIFS(tblGLData[Amount],tblGLData[Date],J$4,tblGLData[Account],$C52)*$B52,Z52)</f>
        <v>2851.6400000000003</v>
      </c>
      <c r="K52" s="26">
        <f>IF(K$2=1,SUMIFS(tblGLData[Amount],tblGLData[Date],K$4,tblGLData[Account],$C52)*$B52,AA52)</f>
        <v>2875.1699999999996</v>
      </c>
      <c r="L52" s="26">
        <f>IF(L$2=1,SUMIFS(tblGLData[Amount],tblGLData[Date],L$4,tblGLData[Account],$C52)*$B52,AB52)</f>
        <v>2882.9799999999996</v>
      </c>
      <c r="M52" s="26">
        <f>IF(M$2=1,SUMIFS(tblGLData[Amount],tblGLData[Date],M$4,tblGLData[Account],$C52)*$B52,AC52)</f>
        <v>2900</v>
      </c>
      <c r="N52" s="26">
        <f>IF(N$2=1,SUMIFS(tblGLData[Amount],tblGLData[Date],N$4,tblGLData[Account],$C52)*$B52,AD52)</f>
        <v>2900</v>
      </c>
      <c r="O52" s="26">
        <f>IF(O$2=1,SUMIFS(tblGLData[Amount],tblGLData[Date],O$4,tblGLData[Account],$C52)*$B52,AE52)</f>
        <v>2900</v>
      </c>
      <c r="P52" s="26">
        <f>IF(P$2=1,SUMIFS(tblGLData[Amount],tblGLData[Date],P$4,tblGLData[Account],$C52)*$B52,AF52)</f>
        <v>2900</v>
      </c>
      <c r="Q52" s="6"/>
      <c r="R52" s="24">
        <f t="shared" si="14"/>
        <v>34700.319999999992</v>
      </c>
      <c r="S52" s="24">
        <f t="shared" si="15"/>
        <v>34800</v>
      </c>
      <c r="U52" s="6">
        <f>SUMIFS('Budget Data'!D$2:D$175,'Budget Data'!$C$2:$C$175,$C52)</f>
        <v>2900</v>
      </c>
      <c r="V52" s="6">
        <f>SUMIFS('Budget Data'!E$2:E$175,'Budget Data'!$C$2:$C$175,$C52)</f>
        <v>2900</v>
      </c>
      <c r="W52" s="6">
        <f>SUMIFS('Budget Data'!F$2:F$175,'Budget Data'!$C$2:$C$175,$C52)</f>
        <v>2900</v>
      </c>
      <c r="X52" s="6">
        <f>SUMIFS('Budget Data'!G$2:G$175,'Budget Data'!$C$2:$C$175,$C52)</f>
        <v>2900</v>
      </c>
      <c r="Y52" s="6">
        <f>SUMIFS('Budget Data'!H$2:H$175,'Budget Data'!$C$2:$C$175,$C52)</f>
        <v>2900</v>
      </c>
      <c r="Z52" s="6">
        <f>SUMIFS('Budget Data'!I$2:I$175,'Budget Data'!$C$2:$C$175,$C52)</f>
        <v>2900</v>
      </c>
      <c r="AA52" s="6">
        <f>SUMIFS('Budget Data'!J$2:J$175,'Budget Data'!$C$2:$C$175,$C52)</f>
        <v>2900</v>
      </c>
      <c r="AB52" s="6">
        <f>SUMIFS('Budget Data'!K$2:K$175,'Budget Data'!$C$2:$C$175,$C52)</f>
        <v>2900</v>
      </c>
      <c r="AC52" s="6">
        <f>SUMIFS('Budget Data'!L$2:L$175,'Budget Data'!$C$2:$C$175,$C52)</f>
        <v>2900</v>
      </c>
      <c r="AD52" s="6">
        <f>SUMIFS('Budget Data'!M$2:M$175,'Budget Data'!$C$2:$C$175,$C52)</f>
        <v>2900</v>
      </c>
      <c r="AE52" s="6">
        <f>SUMIFS('Budget Data'!N$2:N$175,'Budget Data'!$C$2:$C$175,$C52)</f>
        <v>2900</v>
      </c>
      <c r="AF52" s="6">
        <f>SUMIFS('Budget Data'!O$2:O$175,'Budget Data'!$C$2:$C$175,$C52)</f>
        <v>2900</v>
      </c>
      <c r="AG52" s="24">
        <f t="shared" si="31"/>
        <v>34800</v>
      </c>
      <c r="AH52" s="23"/>
    </row>
    <row r="53" spans="2:34" outlineLevel="1" x14ac:dyDescent="0.25">
      <c r="B53">
        <f>IF(C53="",0,VLOOKUP(C53,tblAccounts[],4,0))</f>
        <v>1</v>
      </c>
      <c r="C53" s="30">
        <v>6999</v>
      </c>
      <c r="D53" s="2" t="str">
        <f>IF(C53="","",VLOOKUP(C53,tblAccounts[],2,0))</f>
        <v>Other Indirect Costs</v>
      </c>
      <c r="E53" s="26">
        <f>IF(E$2=1,SUMIFS(tblGLData[Amount],tblGLData[Date],E$4,tblGLData[Account],$C53)*$B53,U53)</f>
        <v>8045.48</v>
      </c>
      <c r="F53" s="26">
        <f>IF(F$2=1,SUMIFS(tblGLData[Amount],tblGLData[Date],F$4,tblGLData[Account],$C53)*$B53,V53)</f>
        <v>7871.4600000000009</v>
      </c>
      <c r="G53" s="26">
        <f>IF(G$2=1,SUMIFS(tblGLData[Amount],tblGLData[Date],G$4,tblGLData[Account],$C53)*$B53,W53)</f>
        <v>8037.38</v>
      </c>
      <c r="H53" s="26">
        <f>IF(H$2=1,SUMIFS(tblGLData[Amount],tblGLData[Date],H$4,tblGLData[Account],$C53)*$B53,X53)</f>
        <v>7954.86</v>
      </c>
      <c r="I53" s="26">
        <f>IF(I$2=1,SUMIFS(tblGLData[Amount],tblGLData[Date],I$4,tblGLData[Account],$C53)*$B53,Y53)</f>
        <v>7942.14</v>
      </c>
      <c r="J53" s="26">
        <f>IF(J$2=1,SUMIFS(tblGLData[Amount],tblGLData[Date],J$4,tblGLData[Account],$C53)*$B53,Z53)</f>
        <v>7909.73</v>
      </c>
      <c r="K53" s="26">
        <f>IF(K$2=1,SUMIFS(tblGLData[Amount],tblGLData[Date],K$4,tblGLData[Account],$C53)*$B53,AA53)</f>
        <v>7961.68</v>
      </c>
      <c r="L53" s="26">
        <f>IF(L$2=1,SUMIFS(tblGLData[Amount],tblGLData[Date],L$4,tblGLData[Account],$C53)*$B53,AB53)</f>
        <v>7984.34</v>
      </c>
      <c r="M53" s="26">
        <f>IF(M$2=1,SUMIFS(tblGLData[Amount],tblGLData[Date],M$4,tblGLData[Account],$C53)*$B53,AC53)</f>
        <v>7950</v>
      </c>
      <c r="N53" s="26">
        <f>IF(N$2=1,SUMIFS(tblGLData[Amount],tblGLData[Date],N$4,tblGLData[Account],$C53)*$B53,AD53)</f>
        <v>7950</v>
      </c>
      <c r="O53" s="26">
        <f>IF(O$2=1,SUMIFS(tblGLData[Amount],tblGLData[Date],O$4,tblGLData[Account],$C53)*$B53,AE53)</f>
        <v>7950</v>
      </c>
      <c r="P53" s="26">
        <f>IF(P$2=1,SUMIFS(tblGLData[Amount],tblGLData[Date],P$4,tblGLData[Account],$C53)*$B53,AF53)</f>
        <v>7950</v>
      </c>
      <c r="Q53" s="6"/>
      <c r="R53" s="24">
        <f t="shared" si="14"/>
        <v>95507.07</v>
      </c>
      <c r="S53" s="24">
        <f t="shared" si="15"/>
        <v>95400</v>
      </c>
      <c r="U53" s="6">
        <f>SUMIFS('Budget Data'!D$2:D$175,'Budget Data'!$C$2:$C$175,$C53)</f>
        <v>7950</v>
      </c>
      <c r="V53" s="6">
        <f>SUMIFS('Budget Data'!E$2:E$175,'Budget Data'!$C$2:$C$175,$C53)</f>
        <v>7950</v>
      </c>
      <c r="W53" s="6">
        <f>SUMIFS('Budget Data'!F$2:F$175,'Budget Data'!$C$2:$C$175,$C53)</f>
        <v>7950</v>
      </c>
      <c r="X53" s="6">
        <f>SUMIFS('Budget Data'!G$2:G$175,'Budget Data'!$C$2:$C$175,$C53)</f>
        <v>7950</v>
      </c>
      <c r="Y53" s="6">
        <f>SUMIFS('Budget Data'!H$2:H$175,'Budget Data'!$C$2:$C$175,$C53)</f>
        <v>7950</v>
      </c>
      <c r="Z53" s="6">
        <f>SUMIFS('Budget Data'!I$2:I$175,'Budget Data'!$C$2:$C$175,$C53)</f>
        <v>7950</v>
      </c>
      <c r="AA53" s="6">
        <f>SUMIFS('Budget Data'!J$2:J$175,'Budget Data'!$C$2:$C$175,$C53)</f>
        <v>7950</v>
      </c>
      <c r="AB53" s="6">
        <f>SUMIFS('Budget Data'!K$2:K$175,'Budget Data'!$C$2:$C$175,$C53)</f>
        <v>7950</v>
      </c>
      <c r="AC53" s="6">
        <f>SUMIFS('Budget Data'!L$2:L$175,'Budget Data'!$C$2:$C$175,$C53)</f>
        <v>7950</v>
      </c>
      <c r="AD53" s="6">
        <f>SUMIFS('Budget Data'!M$2:M$175,'Budget Data'!$C$2:$C$175,$C53)</f>
        <v>7950</v>
      </c>
      <c r="AE53" s="6">
        <f>SUMIFS('Budget Data'!N$2:N$175,'Budget Data'!$C$2:$C$175,$C53)</f>
        <v>7950</v>
      </c>
      <c r="AF53" s="6">
        <f>SUMIFS('Budget Data'!O$2:O$175,'Budget Data'!$C$2:$C$175,$C53)</f>
        <v>7950</v>
      </c>
      <c r="AG53" s="24">
        <f t="shared" si="31"/>
        <v>95400</v>
      </c>
      <c r="AH53" s="23"/>
    </row>
    <row r="54" spans="2:34" outlineLevel="1" x14ac:dyDescent="0.25">
      <c r="B54">
        <f>IF(C54="",0,VLOOKUP(C54,tblAccounts[],4,0))</f>
        <v>0</v>
      </c>
      <c r="C54" s="30"/>
      <c r="D54" s="2" t="str">
        <f>IF(C54="","",VLOOKUP(C54,tblAccounts[],2,0))</f>
        <v/>
      </c>
      <c r="E54" s="26">
        <f>IF(E$2=1,SUMIFS(tblGLData[Amount],tblGLData[Date],E$4,tblGLData[Account],$C54)*$B54,U54)</f>
        <v>0</v>
      </c>
      <c r="F54" s="26">
        <f>IF(F$2=1,SUMIFS(tblGLData[Amount],tblGLData[Date],F$4,tblGLData[Account],$C54)*$B54,V54)</f>
        <v>0</v>
      </c>
      <c r="G54" s="26">
        <f>IF(G$2=1,SUMIFS(tblGLData[Amount],tblGLData[Date],G$4,tblGLData[Account],$C54)*$B54,W54)</f>
        <v>0</v>
      </c>
      <c r="H54" s="26">
        <f>IF(H$2=1,SUMIFS(tblGLData[Amount],tblGLData[Date],H$4,tblGLData[Account],$C54)*$B54,X54)</f>
        <v>0</v>
      </c>
      <c r="I54" s="26">
        <f>IF(I$2=1,SUMIFS(tblGLData[Amount],tblGLData[Date],I$4,tblGLData[Account],$C54)*$B54,Y54)</f>
        <v>0</v>
      </c>
      <c r="J54" s="26">
        <f>IF(J$2=1,SUMIFS(tblGLData[Amount],tblGLData[Date],J$4,tblGLData[Account],$C54)*$B54,Z54)</f>
        <v>0</v>
      </c>
      <c r="K54" s="26">
        <f>IF(K$2=1,SUMIFS(tblGLData[Amount],tblGLData[Date],K$4,tblGLData[Account],$C54)*$B54,AA54)</f>
        <v>0</v>
      </c>
      <c r="L54" s="26">
        <f>IF(L$2=1,SUMIFS(tblGLData[Amount],tblGLData[Date],L$4,tblGLData[Account],$C54)*$B54,AB54)</f>
        <v>0</v>
      </c>
      <c r="M54" s="26">
        <f>IF(M$2=1,SUMIFS(tblGLData[Amount],tblGLData[Date],M$4,tblGLData[Account],$C54)*$B54,AC54)</f>
        <v>0</v>
      </c>
      <c r="N54" s="26">
        <f>IF(N$2=1,SUMIFS(tblGLData[Amount],tblGLData[Date],N$4,tblGLData[Account],$C54)*$B54,AD54)</f>
        <v>0</v>
      </c>
      <c r="O54" s="26">
        <f>IF(O$2=1,SUMIFS(tblGLData[Amount],tblGLData[Date],O$4,tblGLData[Account],$C54)*$B54,AE54)</f>
        <v>0</v>
      </c>
      <c r="P54" s="26">
        <f>IF(P$2=1,SUMIFS(tblGLData[Amount],tblGLData[Date],P$4,tblGLData[Account],$C54)*$B54,AF54)</f>
        <v>0</v>
      </c>
      <c r="Q54" s="6"/>
      <c r="R54" s="24">
        <f t="shared" si="14"/>
        <v>0</v>
      </c>
      <c r="S54" s="24">
        <f t="shared" si="15"/>
        <v>0</v>
      </c>
      <c r="U54" s="6">
        <f>SUMIFS('Budget Data'!D$2:D$175,'Budget Data'!$C$2:$C$175,$C54)</f>
        <v>0</v>
      </c>
      <c r="V54" s="6">
        <f>SUMIFS('Budget Data'!E$2:E$175,'Budget Data'!$C$2:$C$175,$C54)</f>
        <v>0</v>
      </c>
      <c r="W54" s="6">
        <f>SUMIFS('Budget Data'!F$2:F$175,'Budget Data'!$C$2:$C$175,$C54)</f>
        <v>0</v>
      </c>
      <c r="X54" s="6">
        <f>SUMIFS('Budget Data'!G$2:G$175,'Budget Data'!$C$2:$C$175,$C54)</f>
        <v>0</v>
      </c>
      <c r="Y54" s="6">
        <f>SUMIFS('Budget Data'!H$2:H$175,'Budget Data'!$C$2:$C$175,$C54)</f>
        <v>0</v>
      </c>
      <c r="Z54" s="6">
        <f>SUMIFS('Budget Data'!I$2:I$175,'Budget Data'!$C$2:$C$175,$C54)</f>
        <v>0</v>
      </c>
      <c r="AA54" s="6">
        <f>SUMIFS('Budget Data'!J$2:J$175,'Budget Data'!$C$2:$C$175,$C54)</f>
        <v>0</v>
      </c>
      <c r="AB54" s="6">
        <f>SUMIFS('Budget Data'!K$2:K$175,'Budget Data'!$C$2:$C$175,$C54)</f>
        <v>0</v>
      </c>
      <c r="AC54" s="6">
        <f>SUMIFS('Budget Data'!L$2:L$175,'Budget Data'!$C$2:$C$175,$C54)</f>
        <v>0</v>
      </c>
      <c r="AD54" s="6">
        <f>SUMIFS('Budget Data'!M$2:M$175,'Budget Data'!$C$2:$C$175,$C54)</f>
        <v>0</v>
      </c>
      <c r="AE54" s="6">
        <f>SUMIFS('Budget Data'!N$2:N$175,'Budget Data'!$C$2:$C$175,$C54)</f>
        <v>0</v>
      </c>
      <c r="AF54" s="6">
        <f>SUMIFS('Budget Data'!O$2:O$175,'Budget Data'!$C$2:$C$175,$C54)</f>
        <v>0</v>
      </c>
      <c r="AG54" s="24">
        <f t="shared" si="31"/>
        <v>0</v>
      </c>
      <c r="AH54" s="23"/>
    </row>
    <row r="55" spans="2:34" outlineLevel="1" x14ac:dyDescent="0.25">
      <c r="B55">
        <f>IF(C55="",0,VLOOKUP(C55,tblAccounts[],4,0))</f>
        <v>0</v>
      </c>
      <c r="C55" s="30"/>
      <c r="D55" s="2" t="str">
        <f>IF(C55="","",VLOOKUP(C55,tblAccounts[],2,0))</f>
        <v/>
      </c>
      <c r="E55" s="26">
        <f>IF(E$2=1,SUMIFS(tblGLData[Amount],tblGLData[Date],E$4,tblGLData[Account],$C55)*$B55,U55)</f>
        <v>0</v>
      </c>
      <c r="F55" s="26">
        <f>IF(F$2=1,SUMIFS(tblGLData[Amount],tblGLData[Date],F$4,tblGLData[Account],$C55)*$B55,V55)</f>
        <v>0</v>
      </c>
      <c r="G55" s="26">
        <f>IF(G$2=1,SUMIFS(tblGLData[Amount],tblGLData[Date],G$4,tblGLData[Account],$C55)*$B55,W55)</f>
        <v>0</v>
      </c>
      <c r="H55" s="26">
        <f>IF(H$2=1,SUMIFS(tblGLData[Amount],tblGLData[Date],H$4,tblGLData[Account],$C55)*$B55,X55)</f>
        <v>0</v>
      </c>
      <c r="I55" s="26">
        <f>IF(I$2=1,SUMIFS(tblGLData[Amount],tblGLData[Date],I$4,tblGLData[Account],$C55)*$B55,Y55)</f>
        <v>0</v>
      </c>
      <c r="J55" s="26">
        <f>IF(J$2=1,SUMIFS(tblGLData[Amount],tblGLData[Date],J$4,tblGLData[Account],$C55)*$B55,Z55)</f>
        <v>0</v>
      </c>
      <c r="K55" s="26">
        <f>IF(K$2=1,SUMIFS(tblGLData[Amount],tblGLData[Date],K$4,tblGLData[Account],$C55)*$B55,AA55)</f>
        <v>0</v>
      </c>
      <c r="L55" s="26">
        <f>IF(L$2=1,SUMIFS(tblGLData[Amount],tblGLData[Date],L$4,tblGLData[Account],$C55)*$B55,AB55)</f>
        <v>0</v>
      </c>
      <c r="M55" s="26">
        <f>IF(M$2=1,SUMIFS(tblGLData[Amount],tblGLData[Date],M$4,tblGLData[Account],$C55)*$B55,AC55)</f>
        <v>0</v>
      </c>
      <c r="N55" s="26">
        <f>IF(N$2=1,SUMIFS(tblGLData[Amount],tblGLData[Date],N$4,tblGLData[Account],$C55)*$B55,AD55)</f>
        <v>0</v>
      </c>
      <c r="O55" s="26">
        <f>IF(O$2=1,SUMIFS(tblGLData[Amount],tblGLData[Date],O$4,tblGLData[Account],$C55)*$B55,AE55)</f>
        <v>0</v>
      </c>
      <c r="P55" s="26">
        <f>IF(P$2=1,SUMIFS(tblGLData[Amount],tblGLData[Date],P$4,tblGLData[Account],$C55)*$B55,AF55)</f>
        <v>0</v>
      </c>
      <c r="Q55" s="6"/>
      <c r="R55" s="24">
        <f t="shared" si="14"/>
        <v>0</v>
      </c>
      <c r="S55" s="24">
        <f t="shared" si="15"/>
        <v>0</v>
      </c>
      <c r="U55" s="6">
        <f>SUMIFS('Budget Data'!D$2:D$175,'Budget Data'!$C$2:$C$175,$C55)</f>
        <v>0</v>
      </c>
      <c r="V55" s="6">
        <f>SUMIFS('Budget Data'!E$2:E$175,'Budget Data'!$C$2:$C$175,$C55)</f>
        <v>0</v>
      </c>
      <c r="W55" s="6">
        <f>SUMIFS('Budget Data'!F$2:F$175,'Budget Data'!$C$2:$C$175,$C55)</f>
        <v>0</v>
      </c>
      <c r="X55" s="6">
        <f>SUMIFS('Budget Data'!G$2:G$175,'Budget Data'!$C$2:$C$175,$C55)</f>
        <v>0</v>
      </c>
      <c r="Y55" s="6">
        <f>SUMIFS('Budget Data'!H$2:H$175,'Budget Data'!$C$2:$C$175,$C55)</f>
        <v>0</v>
      </c>
      <c r="Z55" s="6">
        <f>SUMIFS('Budget Data'!I$2:I$175,'Budget Data'!$C$2:$C$175,$C55)</f>
        <v>0</v>
      </c>
      <c r="AA55" s="6">
        <f>SUMIFS('Budget Data'!J$2:J$175,'Budget Data'!$C$2:$C$175,$C55)</f>
        <v>0</v>
      </c>
      <c r="AB55" s="6">
        <f>SUMIFS('Budget Data'!K$2:K$175,'Budget Data'!$C$2:$C$175,$C55)</f>
        <v>0</v>
      </c>
      <c r="AC55" s="6">
        <f>SUMIFS('Budget Data'!L$2:L$175,'Budget Data'!$C$2:$C$175,$C55)</f>
        <v>0</v>
      </c>
      <c r="AD55" s="6">
        <f>SUMIFS('Budget Data'!M$2:M$175,'Budget Data'!$C$2:$C$175,$C55)</f>
        <v>0</v>
      </c>
      <c r="AE55" s="6">
        <f>SUMIFS('Budget Data'!N$2:N$175,'Budget Data'!$C$2:$C$175,$C55)</f>
        <v>0</v>
      </c>
      <c r="AF55" s="6">
        <f>SUMIFS('Budget Data'!O$2:O$175,'Budget Data'!$C$2:$C$175,$C55)</f>
        <v>0</v>
      </c>
      <c r="AG55" s="24">
        <f t="shared" si="31"/>
        <v>0</v>
      </c>
      <c r="AH55" s="23"/>
    </row>
    <row r="56" spans="2:34" outlineLevel="1" x14ac:dyDescent="0.25">
      <c r="B56">
        <f>IF(C56="",0,VLOOKUP(C56,tblAccounts[],4,0))</f>
        <v>0</v>
      </c>
      <c r="C56" s="30"/>
      <c r="D56" s="2" t="str">
        <f>IF(C56="","",VLOOKUP(C56,tblAccounts[],2,0))</f>
        <v/>
      </c>
      <c r="E56" s="26">
        <f>IF(E$2=1,SUMIFS(tblGLData[Amount],tblGLData[Date],E$4,tblGLData[Account],$C56)*$B56,U56)</f>
        <v>0</v>
      </c>
      <c r="F56" s="26">
        <f>IF(F$2=1,SUMIFS(tblGLData[Amount],tblGLData[Date],F$4,tblGLData[Account],$C56)*$B56,V56)</f>
        <v>0</v>
      </c>
      <c r="G56" s="26">
        <f>IF(G$2=1,SUMIFS(tblGLData[Amount],tblGLData[Date],G$4,tblGLData[Account],$C56)*$B56,W56)</f>
        <v>0</v>
      </c>
      <c r="H56" s="26">
        <f>IF(H$2=1,SUMIFS(tblGLData[Amount],tblGLData[Date],H$4,tblGLData[Account],$C56)*$B56,X56)</f>
        <v>0</v>
      </c>
      <c r="I56" s="26">
        <f>IF(I$2=1,SUMIFS(tblGLData[Amount],tblGLData[Date],I$4,tblGLData[Account],$C56)*$B56,Y56)</f>
        <v>0</v>
      </c>
      <c r="J56" s="26">
        <f>IF(J$2=1,SUMIFS(tblGLData[Amount],tblGLData[Date],J$4,tblGLData[Account],$C56)*$B56,Z56)</f>
        <v>0</v>
      </c>
      <c r="K56" s="26">
        <f>IF(K$2=1,SUMIFS(tblGLData[Amount],tblGLData[Date],K$4,tblGLData[Account],$C56)*$B56,AA56)</f>
        <v>0</v>
      </c>
      <c r="L56" s="26">
        <f>IF(L$2=1,SUMIFS(tblGLData[Amount],tblGLData[Date],L$4,tblGLData[Account],$C56)*$B56,AB56)</f>
        <v>0</v>
      </c>
      <c r="M56" s="26">
        <f>IF(M$2=1,SUMIFS(tblGLData[Amount],tblGLData[Date],M$4,tblGLData[Account],$C56)*$B56,AC56)</f>
        <v>0</v>
      </c>
      <c r="N56" s="26">
        <f>IF(N$2=1,SUMIFS(tblGLData[Amount],tblGLData[Date],N$4,tblGLData[Account],$C56)*$B56,AD56)</f>
        <v>0</v>
      </c>
      <c r="O56" s="26">
        <f>IF(O$2=1,SUMIFS(tblGLData[Amount],tblGLData[Date],O$4,tblGLData[Account],$C56)*$B56,AE56)</f>
        <v>0</v>
      </c>
      <c r="P56" s="26">
        <f>IF(P$2=1,SUMIFS(tblGLData[Amount],tblGLData[Date],P$4,tblGLData[Account],$C56)*$B56,AF56)</f>
        <v>0</v>
      </c>
      <c r="Q56" s="6"/>
      <c r="R56" s="24">
        <f t="shared" si="14"/>
        <v>0</v>
      </c>
      <c r="S56" s="24">
        <f t="shared" si="15"/>
        <v>0</v>
      </c>
      <c r="U56" s="6">
        <f>SUMIFS('Budget Data'!D$2:D$175,'Budget Data'!$C$2:$C$175,$C56)</f>
        <v>0</v>
      </c>
      <c r="V56" s="6">
        <f>SUMIFS('Budget Data'!E$2:E$175,'Budget Data'!$C$2:$C$175,$C56)</f>
        <v>0</v>
      </c>
      <c r="W56" s="6">
        <f>SUMIFS('Budget Data'!F$2:F$175,'Budget Data'!$C$2:$C$175,$C56)</f>
        <v>0</v>
      </c>
      <c r="X56" s="6">
        <f>SUMIFS('Budget Data'!G$2:G$175,'Budget Data'!$C$2:$C$175,$C56)</f>
        <v>0</v>
      </c>
      <c r="Y56" s="6">
        <f>SUMIFS('Budget Data'!H$2:H$175,'Budget Data'!$C$2:$C$175,$C56)</f>
        <v>0</v>
      </c>
      <c r="Z56" s="6">
        <f>SUMIFS('Budget Data'!I$2:I$175,'Budget Data'!$C$2:$C$175,$C56)</f>
        <v>0</v>
      </c>
      <c r="AA56" s="6">
        <f>SUMIFS('Budget Data'!J$2:J$175,'Budget Data'!$C$2:$C$175,$C56)</f>
        <v>0</v>
      </c>
      <c r="AB56" s="6">
        <f>SUMIFS('Budget Data'!K$2:K$175,'Budget Data'!$C$2:$C$175,$C56)</f>
        <v>0</v>
      </c>
      <c r="AC56" s="6">
        <f>SUMIFS('Budget Data'!L$2:L$175,'Budget Data'!$C$2:$C$175,$C56)</f>
        <v>0</v>
      </c>
      <c r="AD56" s="6">
        <f>SUMIFS('Budget Data'!M$2:M$175,'Budget Data'!$C$2:$C$175,$C56)</f>
        <v>0</v>
      </c>
      <c r="AE56" s="6">
        <f>SUMIFS('Budget Data'!N$2:N$175,'Budget Data'!$C$2:$C$175,$C56)</f>
        <v>0</v>
      </c>
      <c r="AF56" s="6">
        <f>SUMIFS('Budget Data'!O$2:O$175,'Budget Data'!$C$2:$C$175,$C56)</f>
        <v>0</v>
      </c>
      <c r="AG56" s="24">
        <f t="shared" si="31"/>
        <v>0</v>
      </c>
      <c r="AH56" s="23"/>
    </row>
    <row r="57" spans="2:34" outlineLevel="1" x14ac:dyDescent="0.25">
      <c r="B57">
        <f>IF(C57="",0,VLOOKUP(C57,tblAccounts[],4,0))</f>
        <v>0</v>
      </c>
      <c r="C57" s="30"/>
      <c r="D57" s="2" t="str">
        <f>IF(C57="","",VLOOKUP(C57,tblAccounts[],2,0))</f>
        <v/>
      </c>
      <c r="E57" s="26">
        <f>IF(E$2=1,SUMIFS(tblGLData[Amount],tblGLData[Date],E$4,tblGLData[Account],$C57)*$B57,U57)</f>
        <v>0</v>
      </c>
      <c r="F57" s="26">
        <f>IF(F$2=1,SUMIFS(tblGLData[Amount],tblGLData[Date],F$4,tblGLData[Account],$C57)*$B57,V57)</f>
        <v>0</v>
      </c>
      <c r="G57" s="26">
        <f>IF(G$2=1,SUMIFS(tblGLData[Amount],tblGLData[Date],G$4,tblGLData[Account],$C57)*$B57,W57)</f>
        <v>0</v>
      </c>
      <c r="H57" s="26">
        <f>IF(H$2=1,SUMIFS(tblGLData[Amount],tblGLData[Date],H$4,tblGLData[Account],$C57)*$B57,X57)</f>
        <v>0</v>
      </c>
      <c r="I57" s="26">
        <f>IF(I$2=1,SUMIFS(tblGLData[Amount],tblGLData[Date],I$4,tblGLData[Account],$C57)*$B57,Y57)</f>
        <v>0</v>
      </c>
      <c r="J57" s="26">
        <f>IF(J$2=1,SUMIFS(tblGLData[Amount],tblGLData[Date],J$4,tblGLData[Account],$C57)*$B57,Z57)</f>
        <v>0</v>
      </c>
      <c r="K57" s="26">
        <f>IF(K$2=1,SUMIFS(tblGLData[Amount],tblGLData[Date],K$4,tblGLData[Account],$C57)*$B57,AA57)</f>
        <v>0</v>
      </c>
      <c r="L57" s="26">
        <f>IF(L$2=1,SUMIFS(tblGLData[Amount],tblGLData[Date],L$4,tblGLData[Account],$C57)*$B57,AB57)</f>
        <v>0</v>
      </c>
      <c r="M57" s="26">
        <f>IF(M$2=1,SUMIFS(tblGLData[Amount],tblGLData[Date],M$4,tblGLData[Account],$C57)*$B57,AC57)</f>
        <v>0</v>
      </c>
      <c r="N57" s="26">
        <f>IF(N$2=1,SUMIFS(tblGLData[Amount],tblGLData[Date],N$4,tblGLData[Account],$C57)*$B57,AD57)</f>
        <v>0</v>
      </c>
      <c r="O57" s="26">
        <f>IF(O$2=1,SUMIFS(tblGLData[Amount],tblGLData[Date],O$4,tblGLData[Account],$C57)*$B57,AE57)</f>
        <v>0</v>
      </c>
      <c r="P57" s="26">
        <f>IF(P$2=1,SUMIFS(tblGLData[Amount],tblGLData[Date],P$4,tblGLData[Account],$C57)*$B57,AF57)</f>
        <v>0</v>
      </c>
      <c r="Q57" s="6"/>
      <c r="R57" s="24">
        <f t="shared" si="14"/>
        <v>0</v>
      </c>
      <c r="S57" s="24">
        <f t="shared" si="15"/>
        <v>0</v>
      </c>
      <c r="U57" s="6">
        <f>SUMIFS('Budget Data'!D$2:D$175,'Budget Data'!$C$2:$C$175,$C57)</f>
        <v>0</v>
      </c>
      <c r="V57" s="6">
        <f>SUMIFS('Budget Data'!E$2:E$175,'Budget Data'!$C$2:$C$175,$C57)</f>
        <v>0</v>
      </c>
      <c r="W57" s="6">
        <f>SUMIFS('Budget Data'!F$2:F$175,'Budget Data'!$C$2:$C$175,$C57)</f>
        <v>0</v>
      </c>
      <c r="X57" s="6">
        <f>SUMIFS('Budget Data'!G$2:G$175,'Budget Data'!$C$2:$C$175,$C57)</f>
        <v>0</v>
      </c>
      <c r="Y57" s="6">
        <f>SUMIFS('Budget Data'!H$2:H$175,'Budget Data'!$C$2:$C$175,$C57)</f>
        <v>0</v>
      </c>
      <c r="Z57" s="6">
        <f>SUMIFS('Budget Data'!I$2:I$175,'Budget Data'!$C$2:$C$175,$C57)</f>
        <v>0</v>
      </c>
      <c r="AA57" s="6">
        <f>SUMIFS('Budget Data'!J$2:J$175,'Budget Data'!$C$2:$C$175,$C57)</f>
        <v>0</v>
      </c>
      <c r="AB57" s="6">
        <f>SUMIFS('Budget Data'!K$2:K$175,'Budget Data'!$C$2:$C$175,$C57)</f>
        <v>0</v>
      </c>
      <c r="AC57" s="6">
        <f>SUMIFS('Budget Data'!L$2:L$175,'Budget Data'!$C$2:$C$175,$C57)</f>
        <v>0</v>
      </c>
      <c r="AD57" s="6">
        <f>SUMIFS('Budget Data'!M$2:M$175,'Budget Data'!$C$2:$C$175,$C57)</f>
        <v>0</v>
      </c>
      <c r="AE57" s="6">
        <f>SUMIFS('Budget Data'!N$2:N$175,'Budget Data'!$C$2:$C$175,$C57)</f>
        <v>0</v>
      </c>
      <c r="AF57" s="6">
        <f>SUMIFS('Budget Data'!O$2:O$175,'Budget Data'!$C$2:$C$175,$C57)</f>
        <v>0</v>
      </c>
      <c r="AG57" s="24">
        <f t="shared" si="31"/>
        <v>0</v>
      </c>
      <c r="AH57" s="23"/>
    </row>
    <row r="58" spans="2:34" outlineLevel="1" x14ac:dyDescent="0.25">
      <c r="B58">
        <f>IF(C58="",0,VLOOKUP(C58,tblAccounts[],4,0))</f>
        <v>0</v>
      </c>
      <c r="C58" s="30"/>
      <c r="D58" s="2" t="str">
        <f>IF(C58="","",VLOOKUP(C58,tblAccounts[],2,0))</f>
        <v/>
      </c>
      <c r="E58" s="26">
        <f>IF(E$2=1,SUMIFS(tblGLData[Amount],tblGLData[Date],E$4,tblGLData[Account],$C58)*$B58,U58)</f>
        <v>0</v>
      </c>
      <c r="F58" s="26">
        <f>IF(F$2=1,SUMIFS(tblGLData[Amount],tblGLData[Date],F$4,tblGLData[Account],$C58)*$B58,V58)</f>
        <v>0</v>
      </c>
      <c r="G58" s="26">
        <f>IF(G$2=1,SUMIFS(tblGLData[Amount],tblGLData[Date],G$4,tblGLData[Account],$C58)*$B58,W58)</f>
        <v>0</v>
      </c>
      <c r="H58" s="26">
        <f>IF(H$2=1,SUMIFS(tblGLData[Amount],tblGLData[Date],H$4,tblGLData[Account],$C58)*$B58,X58)</f>
        <v>0</v>
      </c>
      <c r="I58" s="26">
        <f>IF(I$2=1,SUMIFS(tblGLData[Amount],tblGLData[Date],I$4,tblGLData[Account],$C58)*$B58,Y58)</f>
        <v>0</v>
      </c>
      <c r="J58" s="26">
        <f>IF(J$2=1,SUMIFS(tblGLData[Amount],tblGLData[Date],J$4,tblGLData[Account],$C58)*$B58,Z58)</f>
        <v>0</v>
      </c>
      <c r="K58" s="26">
        <f>IF(K$2=1,SUMIFS(tblGLData[Amount],tblGLData[Date],K$4,tblGLData[Account],$C58)*$B58,AA58)</f>
        <v>0</v>
      </c>
      <c r="L58" s="26">
        <f>IF(L$2=1,SUMIFS(tblGLData[Amount],tblGLData[Date],L$4,tblGLData[Account],$C58)*$B58,AB58)</f>
        <v>0</v>
      </c>
      <c r="M58" s="26">
        <f>IF(M$2=1,SUMIFS(tblGLData[Amount],tblGLData[Date],M$4,tblGLData[Account],$C58)*$B58,AC58)</f>
        <v>0</v>
      </c>
      <c r="N58" s="26">
        <f>IF(N$2=1,SUMIFS(tblGLData[Amount],tblGLData[Date],N$4,tblGLData[Account],$C58)*$B58,AD58)</f>
        <v>0</v>
      </c>
      <c r="O58" s="26">
        <f>IF(O$2=1,SUMIFS(tblGLData[Amount],tblGLData[Date],O$4,tblGLData[Account],$C58)*$B58,AE58)</f>
        <v>0</v>
      </c>
      <c r="P58" s="26">
        <f>IF(P$2=1,SUMIFS(tblGLData[Amount],tblGLData[Date],P$4,tblGLData[Account],$C58)*$B58,AF58)</f>
        <v>0</v>
      </c>
      <c r="Q58" s="6"/>
      <c r="R58" s="24">
        <f t="shared" si="14"/>
        <v>0</v>
      </c>
      <c r="S58" s="24">
        <f t="shared" si="15"/>
        <v>0</v>
      </c>
      <c r="U58" s="6">
        <f>SUMIFS('Budget Data'!D$2:D$175,'Budget Data'!$C$2:$C$175,$C58)</f>
        <v>0</v>
      </c>
      <c r="V58" s="6">
        <f>SUMIFS('Budget Data'!E$2:E$175,'Budget Data'!$C$2:$C$175,$C58)</f>
        <v>0</v>
      </c>
      <c r="W58" s="6">
        <f>SUMIFS('Budget Data'!F$2:F$175,'Budget Data'!$C$2:$C$175,$C58)</f>
        <v>0</v>
      </c>
      <c r="X58" s="6">
        <f>SUMIFS('Budget Data'!G$2:G$175,'Budget Data'!$C$2:$C$175,$C58)</f>
        <v>0</v>
      </c>
      <c r="Y58" s="6">
        <f>SUMIFS('Budget Data'!H$2:H$175,'Budget Data'!$C$2:$C$175,$C58)</f>
        <v>0</v>
      </c>
      <c r="Z58" s="6">
        <f>SUMIFS('Budget Data'!I$2:I$175,'Budget Data'!$C$2:$C$175,$C58)</f>
        <v>0</v>
      </c>
      <c r="AA58" s="6">
        <f>SUMIFS('Budget Data'!J$2:J$175,'Budget Data'!$C$2:$C$175,$C58)</f>
        <v>0</v>
      </c>
      <c r="AB58" s="6">
        <f>SUMIFS('Budget Data'!K$2:K$175,'Budget Data'!$C$2:$C$175,$C58)</f>
        <v>0</v>
      </c>
      <c r="AC58" s="6">
        <f>SUMIFS('Budget Data'!L$2:L$175,'Budget Data'!$C$2:$C$175,$C58)</f>
        <v>0</v>
      </c>
      <c r="AD58" s="6">
        <f>SUMIFS('Budget Data'!M$2:M$175,'Budget Data'!$C$2:$C$175,$C58)</f>
        <v>0</v>
      </c>
      <c r="AE58" s="6">
        <f>SUMIFS('Budget Data'!N$2:N$175,'Budget Data'!$C$2:$C$175,$C58)</f>
        <v>0</v>
      </c>
      <c r="AF58" s="6">
        <f>SUMIFS('Budget Data'!O$2:O$175,'Budget Data'!$C$2:$C$175,$C58)</f>
        <v>0</v>
      </c>
      <c r="AG58" s="24">
        <f t="shared" si="31"/>
        <v>0</v>
      </c>
      <c r="AH58" s="23"/>
    </row>
    <row r="59" spans="2:34" outlineLevel="1" x14ac:dyDescent="0.25">
      <c r="B59">
        <f>IF(C59="",0,VLOOKUP(C59,tblAccounts[],4,0))</f>
        <v>0</v>
      </c>
      <c r="C59" s="30"/>
      <c r="D59" s="2" t="str">
        <f>IF(C59="","",VLOOKUP(C59,tblAccounts[],2,0))</f>
        <v/>
      </c>
      <c r="E59" s="26">
        <f>IF(E$2=1,SUMIFS(tblGLData[Amount],tblGLData[Date],E$4,tblGLData[Account],$C59)*$B59,U59)</f>
        <v>0</v>
      </c>
      <c r="F59" s="26">
        <f>IF(F$2=1,SUMIFS(tblGLData[Amount],tblGLData[Date],F$4,tblGLData[Account],$C59)*$B59,V59)</f>
        <v>0</v>
      </c>
      <c r="G59" s="26">
        <f>IF(G$2=1,SUMIFS(tblGLData[Amount],tblGLData[Date],G$4,tblGLData[Account],$C59)*$B59,W59)</f>
        <v>0</v>
      </c>
      <c r="H59" s="26">
        <f>IF(H$2=1,SUMIFS(tblGLData[Amount],tblGLData[Date],H$4,tblGLData[Account],$C59)*$B59,X59)</f>
        <v>0</v>
      </c>
      <c r="I59" s="26">
        <f>IF(I$2=1,SUMIFS(tblGLData[Amount],tblGLData[Date],I$4,tblGLData[Account],$C59)*$B59,Y59)</f>
        <v>0</v>
      </c>
      <c r="J59" s="26">
        <f>IF(J$2=1,SUMIFS(tblGLData[Amount],tblGLData[Date],J$4,tblGLData[Account],$C59)*$B59,Z59)</f>
        <v>0</v>
      </c>
      <c r="K59" s="26">
        <f>IF(K$2=1,SUMIFS(tblGLData[Amount],tblGLData[Date],K$4,tblGLData[Account],$C59)*$B59,AA59)</f>
        <v>0</v>
      </c>
      <c r="L59" s="26">
        <f>IF(L$2=1,SUMIFS(tblGLData[Amount],tblGLData[Date],L$4,tblGLData[Account],$C59)*$B59,AB59)</f>
        <v>0</v>
      </c>
      <c r="M59" s="26">
        <f>IF(M$2=1,SUMIFS(tblGLData[Amount],tblGLData[Date],M$4,tblGLData[Account],$C59)*$B59,AC59)</f>
        <v>0</v>
      </c>
      <c r="N59" s="26">
        <f>IF(N$2=1,SUMIFS(tblGLData[Amount],tblGLData[Date],N$4,tblGLData[Account],$C59)*$B59,AD59)</f>
        <v>0</v>
      </c>
      <c r="O59" s="26">
        <f>IF(O$2=1,SUMIFS(tblGLData[Amount],tblGLData[Date],O$4,tblGLData[Account],$C59)*$B59,AE59)</f>
        <v>0</v>
      </c>
      <c r="P59" s="26">
        <f>IF(P$2=1,SUMIFS(tblGLData[Amount],tblGLData[Date],P$4,tblGLData[Account],$C59)*$B59,AF59)</f>
        <v>0</v>
      </c>
      <c r="Q59" s="6"/>
      <c r="R59" s="24">
        <f t="shared" si="14"/>
        <v>0</v>
      </c>
      <c r="S59" s="24">
        <f t="shared" si="15"/>
        <v>0</v>
      </c>
      <c r="U59" s="6">
        <f>SUMIFS('Budget Data'!D$2:D$175,'Budget Data'!$C$2:$C$175,$C59)</f>
        <v>0</v>
      </c>
      <c r="V59" s="6">
        <f>SUMIFS('Budget Data'!E$2:E$175,'Budget Data'!$C$2:$C$175,$C59)</f>
        <v>0</v>
      </c>
      <c r="W59" s="6">
        <f>SUMIFS('Budget Data'!F$2:F$175,'Budget Data'!$C$2:$C$175,$C59)</f>
        <v>0</v>
      </c>
      <c r="X59" s="6">
        <f>SUMIFS('Budget Data'!G$2:G$175,'Budget Data'!$C$2:$C$175,$C59)</f>
        <v>0</v>
      </c>
      <c r="Y59" s="6">
        <f>SUMIFS('Budget Data'!H$2:H$175,'Budget Data'!$C$2:$C$175,$C59)</f>
        <v>0</v>
      </c>
      <c r="Z59" s="6">
        <f>SUMIFS('Budget Data'!I$2:I$175,'Budget Data'!$C$2:$C$175,$C59)</f>
        <v>0</v>
      </c>
      <c r="AA59" s="6">
        <f>SUMIFS('Budget Data'!J$2:J$175,'Budget Data'!$C$2:$C$175,$C59)</f>
        <v>0</v>
      </c>
      <c r="AB59" s="6">
        <f>SUMIFS('Budget Data'!K$2:K$175,'Budget Data'!$C$2:$C$175,$C59)</f>
        <v>0</v>
      </c>
      <c r="AC59" s="6">
        <f>SUMIFS('Budget Data'!L$2:L$175,'Budget Data'!$C$2:$C$175,$C59)</f>
        <v>0</v>
      </c>
      <c r="AD59" s="6">
        <f>SUMIFS('Budget Data'!M$2:M$175,'Budget Data'!$C$2:$C$175,$C59)</f>
        <v>0</v>
      </c>
      <c r="AE59" s="6">
        <f>SUMIFS('Budget Data'!N$2:N$175,'Budget Data'!$C$2:$C$175,$C59)</f>
        <v>0</v>
      </c>
      <c r="AF59" s="6">
        <f>SUMIFS('Budget Data'!O$2:O$175,'Budget Data'!$C$2:$C$175,$C59)</f>
        <v>0</v>
      </c>
      <c r="AG59" s="24">
        <f t="shared" si="31"/>
        <v>0</v>
      </c>
      <c r="AH59" s="23"/>
    </row>
    <row r="60" spans="2:34" outlineLevel="1" x14ac:dyDescent="0.25">
      <c r="C60" s="2"/>
      <c r="D60" s="2"/>
      <c r="E60" s="2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23"/>
    </row>
    <row r="61" spans="2:34" x14ac:dyDescent="0.25"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2:34" x14ac:dyDescent="0.25"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</row>
    <row r="63" spans="2:34" x14ac:dyDescent="0.25"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2:34" x14ac:dyDescent="0.25"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</row>
    <row r="65" spans="21:34" x14ac:dyDescent="0.25"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spans="21:34" x14ac:dyDescent="0.25"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</row>
    <row r="67" spans="21:34" x14ac:dyDescent="0.25"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</row>
    <row r="68" spans="21:34" x14ac:dyDescent="0.25"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spans="21:34" x14ac:dyDescent="0.25"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</row>
    <row r="70" spans="21:34" x14ac:dyDescent="0.25"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</row>
    <row r="71" spans="21:34" x14ac:dyDescent="0.25"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</row>
    <row r="72" spans="21:34" x14ac:dyDescent="0.25"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</row>
    <row r="73" spans="21:34" x14ac:dyDescent="0.25"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</row>
    <row r="74" spans="21:34" x14ac:dyDescent="0.25"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B4B2-9B10-44A0-B0D3-886F025F8536}">
  <dimension ref="A1:K3481"/>
  <sheetViews>
    <sheetView showGridLines="0" topLeftCell="A3301" zoomScale="145" zoomScaleNormal="145" workbookViewId="0">
      <selection activeCell="A3308" sqref="A3308:E3481"/>
    </sheetView>
  </sheetViews>
  <sheetFormatPr defaultRowHeight="15.75" x14ac:dyDescent="0.25"/>
  <cols>
    <col min="1" max="1" width="10.875" style="1" customWidth="1"/>
    <col min="2" max="2" width="7.25" customWidth="1"/>
    <col min="3" max="3" width="13.125" customWidth="1"/>
    <col min="4" max="4" width="9.875" customWidth="1"/>
    <col min="5" max="5" width="12" bestFit="1" customWidth="1"/>
    <col min="7" max="7" width="10.125" customWidth="1"/>
    <col min="9" max="9" width="9.375" style="1" bestFit="1" customWidth="1"/>
  </cols>
  <sheetData>
    <row r="1" spans="1:7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7" x14ac:dyDescent="0.25">
      <c r="A2" s="7">
        <v>44743</v>
      </c>
      <c r="B2" s="2" t="s">
        <v>5</v>
      </c>
      <c r="C2" s="2" t="s">
        <v>6</v>
      </c>
      <c r="D2" s="2">
        <v>3100</v>
      </c>
      <c r="E2" s="4">
        <v>-614934.74</v>
      </c>
      <c r="G2" s="1"/>
    </row>
    <row r="3" spans="1:7" x14ac:dyDescent="0.25">
      <c r="A3" s="7">
        <v>44743</v>
      </c>
      <c r="B3" s="2" t="s">
        <v>5</v>
      </c>
      <c r="C3" s="2" t="s">
        <v>6</v>
      </c>
      <c r="D3" s="2">
        <v>3200</v>
      </c>
      <c r="E3" s="4">
        <v>-604983.85</v>
      </c>
      <c r="G3" s="1"/>
    </row>
    <row r="4" spans="1:7" x14ac:dyDescent="0.25">
      <c r="A4" s="7">
        <v>44743</v>
      </c>
      <c r="B4" s="2" t="s">
        <v>5</v>
      </c>
      <c r="C4" s="2" t="s">
        <v>6</v>
      </c>
      <c r="D4" s="2">
        <v>3300</v>
      </c>
      <c r="E4" s="4">
        <v>-9593.84</v>
      </c>
      <c r="G4" s="1"/>
    </row>
    <row r="5" spans="1:7" x14ac:dyDescent="0.25">
      <c r="A5" s="7">
        <v>44743</v>
      </c>
      <c r="B5" s="2" t="s">
        <v>5</v>
      </c>
      <c r="C5" s="2" t="s">
        <v>6</v>
      </c>
      <c r="D5" s="2">
        <v>3400</v>
      </c>
      <c r="E5" s="4">
        <v>-945</v>
      </c>
      <c r="G5" s="1"/>
    </row>
    <row r="6" spans="1:7" x14ac:dyDescent="0.25">
      <c r="A6" s="7">
        <v>44743</v>
      </c>
      <c r="B6" s="2" t="s">
        <v>5</v>
      </c>
      <c r="C6" s="2" t="s">
        <v>6</v>
      </c>
      <c r="D6" s="2">
        <v>3900</v>
      </c>
      <c r="E6" s="4">
        <v>-478.42</v>
      </c>
      <c r="G6" s="1"/>
    </row>
    <row r="7" spans="1:7" x14ac:dyDescent="0.25">
      <c r="A7" s="7">
        <v>44743</v>
      </c>
      <c r="B7" s="2" t="s">
        <v>8</v>
      </c>
      <c r="C7" s="2" t="s">
        <v>6</v>
      </c>
      <c r="D7" s="2">
        <v>3100</v>
      </c>
      <c r="E7" s="4">
        <v>-828582.03</v>
      </c>
      <c r="G7" s="1"/>
    </row>
    <row r="8" spans="1:7" x14ac:dyDescent="0.25">
      <c r="A8" s="7">
        <v>44743</v>
      </c>
      <c r="B8" s="2" t="s">
        <v>8</v>
      </c>
      <c r="C8" s="2" t="s">
        <v>6</v>
      </c>
      <c r="D8" s="2">
        <v>3200</v>
      </c>
      <c r="E8" s="4">
        <v>-769814.81</v>
      </c>
      <c r="G8" s="1"/>
    </row>
    <row r="9" spans="1:7" x14ac:dyDescent="0.25">
      <c r="A9" s="7">
        <v>44743</v>
      </c>
      <c r="B9" s="2" t="s">
        <v>8</v>
      </c>
      <c r="C9" s="2" t="s">
        <v>6</v>
      </c>
      <c r="D9" s="2">
        <v>3300</v>
      </c>
      <c r="E9" s="4">
        <v>-19049.82</v>
      </c>
      <c r="G9" s="1"/>
    </row>
    <row r="10" spans="1:7" x14ac:dyDescent="0.25">
      <c r="A10" s="7">
        <v>44743</v>
      </c>
      <c r="B10" s="2" t="s">
        <v>8</v>
      </c>
      <c r="C10" s="2" t="s">
        <v>6</v>
      </c>
      <c r="D10" s="2">
        <v>3400</v>
      </c>
      <c r="E10" s="4">
        <v>-1878.78</v>
      </c>
      <c r="G10" s="1"/>
    </row>
    <row r="11" spans="1:7" x14ac:dyDescent="0.25">
      <c r="A11" s="7">
        <v>44743</v>
      </c>
      <c r="B11" s="2" t="s">
        <v>8</v>
      </c>
      <c r="C11" s="2" t="s">
        <v>6</v>
      </c>
      <c r="D11" s="2">
        <v>3900</v>
      </c>
      <c r="E11" s="4">
        <v>-955.92</v>
      </c>
      <c r="G11" s="1"/>
    </row>
    <row r="12" spans="1:7" x14ac:dyDescent="0.25">
      <c r="A12" s="7">
        <v>44743</v>
      </c>
      <c r="B12" s="2" t="s">
        <v>9</v>
      </c>
      <c r="C12" s="2" t="s">
        <v>6</v>
      </c>
      <c r="D12" s="2">
        <v>3100</v>
      </c>
      <c r="E12" s="4">
        <v>-766129.46</v>
      </c>
      <c r="G12" s="1"/>
    </row>
    <row r="13" spans="1:7" x14ac:dyDescent="0.25">
      <c r="A13" s="7">
        <v>44743</v>
      </c>
      <c r="B13" s="2" t="s">
        <v>9</v>
      </c>
      <c r="C13" s="2" t="s">
        <v>6</v>
      </c>
      <c r="D13" s="2">
        <v>3200</v>
      </c>
      <c r="E13" s="4">
        <v>-739825.28</v>
      </c>
      <c r="G13" s="1"/>
    </row>
    <row r="14" spans="1:7" x14ac:dyDescent="0.25">
      <c r="A14" s="7">
        <v>44743</v>
      </c>
      <c r="B14" s="2" t="s">
        <v>9</v>
      </c>
      <c r="C14" s="2" t="s">
        <v>6</v>
      </c>
      <c r="D14" s="2">
        <v>3300</v>
      </c>
      <c r="E14" s="4">
        <v>-18524.47</v>
      </c>
      <c r="G14" s="1"/>
    </row>
    <row r="15" spans="1:7" x14ac:dyDescent="0.25">
      <c r="A15" s="7">
        <v>44743</v>
      </c>
      <c r="B15" s="2" t="s">
        <v>9</v>
      </c>
      <c r="C15" s="2" t="s">
        <v>6</v>
      </c>
      <c r="D15" s="2">
        <v>3400</v>
      </c>
      <c r="E15" s="4">
        <v>-2792.11</v>
      </c>
      <c r="G15" s="1"/>
    </row>
    <row r="16" spans="1:7" x14ac:dyDescent="0.25">
      <c r="A16" s="7">
        <v>44743</v>
      </c>
      <c r="B16" s="2" t="s">
        <v>9</v>
      </c>
      <c r="C16" s="2" t="s">
        <v>6</v>
      </c>
      <c r="D16" s="2">
        <v>3900</v>
      </c>
      <c r="E16" s="4">
        <v>-1373.04</v>
      </c>
      <c r="G16" s="1"/>
    </row>
    <row r="17" spans="1:7" x14ac:dyDescent="0.25">
      <c r="A17" s="7">
        <v>44743</v>
      </c>
      <c r="B17" s="2" t="s">
        <v>5</v>
      </c>
      <c r="C17" s="2" t="s">
        <v>10</v>
      </c>
      <c r="D17" s="2">
        <v>4100</v>
      </c>
      <c r="E17" s="4">
        <v>270626.31</v>
      </c>
      <c r="G17" s="1"/>
    </row>
    <row r="18" spans="1:7" x14ac:dyDescent="0.25">
      <c r="A18" s="7">
        <v>44743</v>
      </c>
      <c r="B18" s="2" t="s">
        <v>5</v>
      </c>
      <c r="C18" s="2" t="s">
        <v>10</v>
      </c>
      <c r="D18" s="2">
        <v>4110</v>
      </c>
      <c r="E18" s="4">
        <v>60107.09</v>
      </c>
      <c r="G18" s="1"/>
    </row>
    <row r="19" spans="1:7" x14ac:dyDescent="0.25">
      <c r="A19" s="7">
        <v>44743</v>
      </c>
      <c r="B19" s="2" t="s">
        <v>5</v>
      </c>
      <c r="C19" s="2" t="s">
        <v>10</v>
      </c>
      <c r="D19" s="2">
        <v>4130</v>
      </c>
      <c r="E19" s="4">
        <v>24981.54</v>
      </c>
      <c r="G19" s="1"/>
    </row>
    <row r="20" spans="1:7" x14ac:dyDescent="0.25">
      <c r="A20" s="7">
        <v>44743</v>
      </c>
      <c r="B20" s="2" t="s">
        <v>5</v>
      </c>
      <c r="C20" s="2" t="s">
        <v>10</v>
      </c>
      <c r="D20" s="2">
        <v>4140</v>
      </c>
      <c r="E20" s="4">
        <v>7221.21</v>
      </c>
      <c r="G20" s="1"/>
    </row>
    <row r="21" spans="1:7" x14ac:dyDescent="0.25">
      <c r="A21" s="7">
        <v>44743</v>
      </c>
      <c r="B21" s="2" t="s">
        <v>5</v>
      </c>
      <c r="C21" s="2" t="s">
        <v>10</v>
      </c>
      <c r="D21" s="2">
        <v>4200</v>
      </c>
      <c r="E21" s="4">
        <v>296285.64</v>
      </c>
      <c r="G21" s="1"/>
    </row>
    <row r="22" spans="1:7" x14ac:dyDescent="0.25">
      <c r="A22" s="7">
        <v>44743</v>
      </c>
      <c r="B22" s="2" t="s">
        <v>5</v>
      </c>
      <c r="C22" s="2" t="s">
        <v>10</v>
      </c>
      <c r="D22" s="2">
        <v>4300</v>
      </c>
      <c r="E22" s="4">
        <v>24429.65</v>
      </c>
      <c r="G22" s="1"/>
    </row>
    <row r="23" spans="1:7" x14ac:dyDescent="0.25">
      <c r="A23" s="7">
        <v>44743</v>
      </c>
      <c r="B23" s="2" t="s">
        <v>5</v>
      </c>
      <c r="C23" s="2" t="s">
        <v>10</v>
      </c>
      <c r="D23" s="2">
        <v>4400</v>
      </c>
      <c r="E23" s="4">
        <v>18318.66</v>
      </c>
      <c r="G23" s="1"/>
    </row>
    <row r="24" spans="1:7" x14ac:dyDescent="0.25">
      <c r="A24" s="7">
        <v>44743</v>
      </c>
      <c r="B24" s="2" t="s">
        <v>5</v>
      </c>
      <c r="C24" s="2" t="s">
        <v>10</v>
      </c>
      <c r="D24" s="2">
        <v>4500</v>
      </c>
      <c r="E24" s="4">
        <v>37060.589999999997</v>
      </c>
      <c r="G24" s="1"/>
    </row>
    <row r="25" spans="1:7" x14ac:dyDescent="0.25">
      <c r="A25" s="7">
        <v>44743</v>
      </c>
      <c r="B25" s="2" t="s">
        <v>5</v>
      </c>
      <c r="C25" s="2" t="s">
        <v>10</v>
      </c>
      <c r="D25" s="2">
        <v>4700</v>
      </c>
      <c r="E25" s="4">
        <v>96046.65</v>
      </c>
      <c r="G25" s="1"/>
    </row>
    <row r="26" spans="1:7" x14ac:dyDescent="0.25">
      <c r="A26" s="7">
        <v>44743</v>
      </c>
      <c r="B26" s="2" t="s">
        <v>5</v>
      </c>
      <c r="C26" s="2" t="s">
        <v>10</v>
      </c>
      <c r="D26" s="2">
        <v>4800</v>
      </c>
      <c r="E26" s="4">
        <v>168852.82</v>
      </c>
      <c r="G26" s="1"/>
    </row>
    <row r="27" spans="1:7" x14ac:dyDescent="0.25">
      <c r="A27" s="7">
        <v>44743</v>
      </c>
      <c r="B27" s="2" t="s">
        <v>5</v>
      </c>
      <c r="C27" s="2" t="s">
        <v>10</v>
      </c>
      <c r="D27" s="2">
        <v>4900</v>
      </c>
      <c r="E27" s="4">
        <v>25234.97</v>
      </c>
      <c r="G27" s="1"/>
    </row>
    <row r="28" spans="1:7" x14ac:dyDescent="0.25">
      <c r="A28" s="7">
        <v>44743</v>
      </c>
      <c r="B28" s="2" t="s">
        <v>5</v>
      </c>
      <c r="C28" s="2" t="s">
        <v>10</v>
      </c>
      <c r="D28" s="2">
        <v>4950</v>
      </c>
      <c r="E28" s="4">
        <v>50344.15</v>
      </c>
      <c r="G28" s="1"/>
    </row>
    <row r="29" spans="1:7" x14ac:dyDescent="0.25">
      <c r="A29" s="7">
        <v>44743</v>
      </c>
      <c r="B29" s="2" t="s">
        <v>5</v>
      </c>
      <c r="C29" s="2" t="s">
        <v>10</v>
      </c>
      <c r="D29" s="2">
        <v>4999</v>
      </c>
      <c r="E29" s="4">
        <v>-145620.5</v>
      </c>
      <c r="G29" s="1"/>
    </row>
    <row r="30" spans="1:7" x14ac:dyDescent="0.25">
      <c r="A30" s="7">
        <v>44743</v>
      </c>
      <c r="B30" s="2" t="s">
        <v>8</v>
      </c>
      <c r="C30" s="2" t="s">
        <v>10</v>
      </c>
      <c r="D30" s="2">
        <v>4100</v>
      </c>
      <c r="E30" s="4">
        <v>315825.90000000002</v>
      </c>
      <c r="G30" s="1"/>
    </row>
    <row r="31" spans="1:7" x14ac:dyDescent="0.25">
      <c r="A31" s="7">
        <v>44743</v>
      </c>
      <c r="B31" s="2" t="s">
        <v>8</v>
      </c>
      <c r="C31" s="2" t="s">
        <v>10</v>
      </c>
      <c r="D31" s="2">
        <v>4110</v>
      </c>
      <c r="E31" s="4">
        <v>62872.45</v>
      </c>
      <c r="G31" s="1"/>
    </row>
    <row r="32" spans="1:7" x14ac:dyDescent="0.25">
      <c r="A32" s="7">
        <v>44743</v>
      </c>
      <c r="B32" s="2" t="s">
        <v>8</v>
      </c>
      <c r="C32" s="2" t="s">
        <v>10</v>
      </c>
      <c r="D32" s="2">
        <v>4130</v>
      </c>
      <c r="E32" s="4">
        <v>25965.599999999999</v>
      </c>
      <c r="G32" s="1"/>
    </row>
    <row r="33" spans="1:7" x14ac:dyDescent="0.25">
      <c r="A33" s="7">
        <v>44743</v>
      </c>
      <c r="B33" s="2" t="s">
        <v>8</v>
      </c>
      <c r="C33" s="2" t="s">
        <v>10</v>
      </c>
      <c r="D33" s="2">
        <v>4140</v>
      </c>
      <c r="E33" s="4">
        <v>11752.03</v>
      </c>
      <c r="G33" s="1"/>
    </row>
    <row r="34" spans="1:7" x14ac:dyDescent="0.25">
      <c r="A34" s="7">
        <v>44743</v>
      </c>
      <c r="B34" s="2" t="s">
        <v>8</v>
      </c>
      <c r="C34" s="2" t="s">
        <v>10</v>
      </c>
      <c r="D34" s="2">
        <v>4200</v>
      </c>
      <c r="E34" s="4">
        <v>332962.02</v>
      </c>
      <c r="G34" s="1"/>
    </row>
    <row r="35" spans="1:7" x14ac:dyDescent="0.25">
      <c r="A35" s="7">
        <v>44743</v>
      </c>
      <c r="B35" s="2" t="s">
        <v>8</v>
      </c>
      <c r="C35" s="2" t="s">
        <v>10</v>
      </c>
      <c r="D35" s="2">
        <v>4300</v>
      </c>
      <c r="E35" s="4">
        <v>44639.4</v>
      </c>
      <c r="G35" s="1"/>
    </row>
    <row r="36" spans="1:7" x14ac:dyDescent="0.25">
      <c r="A36" s="7">
        <v>44743</v>
      </c>
      <c r="B36" s="2" t="s">
        <v>8</v>
      </c>
      <c r="C36" s="2" t="s">
        <v>10</v>
      </c>
      <c r="D36" s="2">
        <v>4400</v>
      </c>
      <c r="E36" s="4">
        <v>29506.54</v>
      </c>
      <c r="G36" s="1"/>
    </row>
    <row r="37" spans="1:7" x14ac:dyDescent="0.25">
      <c r="A37" s="7">
        <v>44743</v>
      </c>
      <c r="B37" s="2" t="s">
        <v>8</v>
      </c>
      <c r="C37" s="2" t="s">
        <v>10</v>
      </c>
      <c r="D37" s="2">
        <v>4500</v>
      </c>
      <c r="E37" s="4">
        <v>52761.46</v>
      </c>
      <c r="G37" s="1"/>
    </row>
    <row r="38" spans="1:7" x14ac:dyDescent="0.25">
      <c r="A38" s="7">
        <v>44743</v>
      </c>
      <c r="B38" s="2" t="s">
        <v>8</v>
      </c>
      <c r="C38" s="2" t="s">
        <v>10</v>
      </c>
      <c r="D38" s="2">
        <v>4700</v>
      </c>
      <c r="E38" s="4">
        <v>145224.15</v>
      </c>
      <c r="G38" s="1"/>
    </row>
    <row r="39" spans="1:7" x14ac:dyDescent="0.25">
      <c r="A39" s="7">
        <v>44743</v>
      </c>
      <c r="B39" s="2" t="s">
        <v>8</v>
      </c>
      <c r="C39" s="2" t="s">
        <v>10</v>
      </c>
      <c r="D39" s="2">
        <v>4800</v>
      </c>
      <c r="E39" s="4">
        <v>179564.67</v>
      </c>
      <c r="G39" s="1"/>
    </row>
    <row r="40" spans="1:7" x14ac:dyDescent="0.25">
      <c r="A40" s="7">
        <v>44743</v>
      </c>
      <c r="B40" s="2" t="s">
        <v>8</v>
      </c>
      <c r="C40" s="2" t="s">
        <v>10</v>
      </c>
      <c r="D40" s="2">
        <v>4900</v>
      </c>
      <c r="E40" s="4">
        <v>36046.19</v>
      </c>
      <c r="G40" s="1"/>
    </row>
    <row r="41" spans="1:7" x14ac:dyDescent="0.25">
      <c r="A41" s="7">
        <v>44743</v>
      </c>
      <c r="B41" s="2" t="s">
        <v>8</v>
      </c>
      <c r="C41" s="2" t="s">
        <v>10</v>
      </c>
      <c r="D41" s="2">
        <v>4950</v>
      </c>
      <c r="E41" s="4">
        <v>39277.51</v>
      </c>
      <c r="G41" s="1"/>
    </row>
    <row r="42" spans="1:7" x14ac:dyDescent="0.25">
      <c r="A42" s="7">
        <v>44743</v>
      </c>
      <c r="B42" s="2" t="s">
        <v>8</v>
      </c>
      <c r="C42" s="2" t="s">
        <v>10</v>
      </c>
      <c r="D42" s="2">
        <v>4999</v>
      </c>
      <c r="E42" s="4">
        <v>-158937.29999999999</v>
      </c>
      <c r="G42" s="1"/>
    </row>
    <row r="43" spans="1:7" x14ac:dyDescent="0.25">
      <c r="A43" s="7">
        <v>44743</v>
      </c>
      <c r="B43" s="2" t="s">
        <v>9</v>
      </c>
      <c r="C43" s="2" t="s">
        <v>10</v>
      </c>
      <c r="D43" s="2">
        <v>4100</v>
      </c>
      <c r="E43" s="4">
        <v>353242.99</v>
      </c>
      <c r="G43" s="1"/>
    </row>
    <row r="44" spans="1:7" x14ac:dyDescent="0.25">
      <c r="A44" s="7">
        <v>44743</v>
      </c>
      <c r="B44" s="2" t="s">
        <v>9</v>
      </c>
      <c r="C44" s="2" t="s">
        <v>10</v>
      </c>
      <c r="D44" s="2">
        <v>4110</v>
      </c>
      <c r="E44" s="4">
        <v>66321.539999999994</v>
      </c>
      <c r="G44" s="1"/>
    </row>
    <row r="45" spans="1:7" x14ac:dyDescent="0.25">
      <c r="A45" s="7">
        <v>44743</v>
      </c>
      <c r="B45" s="2" t="s">
        <v>9</v>
      </c>
      <c r="C45" s="2" t="s">
        <v>10</v>
      </c>
      <c r="D45" s="2">
        <v>4130</v>
      </c>
      <c r="E45" s="4">
        <v>34162.25</v>
      </c>
      <c r="G45" s="1"/>
    </row>
    <row r="46" spans="1:7" x14ac:dyDescent="0.25">
      <c r="A46" s="7">
        <v>44743</v>
      </c>
      <c r="B46" s="2" t="s">
        <v>9</v>
      </c>
      <c r="C46" s="2" t="s">
        <v>10</v>
      </c>
      <c r="D46" s="2">
        <v>4140</v>
      </c>
      <c r="E46" s="4">
        <v>13774.95</v>
      </c>
      <c r="G46" s="1"/>
    </row>
    <row r="47" spans="1:7" x14ac:dyDescent="0.25">
      <c r="A47" s="7">
        <v>44743</v>
      </c>
      <c r="B47" s="2" t="s">
        <v>9</v>
      </c>
      <c r="C47" s="2" t="s">
        <v>10</v>
      </c>
      <c r="D47" s="2">
        <v>4200</v>
      </c>
      <c r="E47" s="4">
        <v>367860.04</v>
      </c>
      <c r="G47" s="1"/>
    </row>
    <row r="48" spans="1:7" x14ac:dyDescent="0.25">
      <c r="A48" s="7">
        <v>44743</v>
      </c>
      <c r="B48" s="2" t="s">
        <v>9</v>
      </c>
      <c r="C48" s="2" t="s">
        <v>10</v>
      </c>
      <c r="D48" s="2">
        <v>4300</v>
      </c>
      <c r="E48" s="4">
        <v>48712.04</v>
      </c>
      <c r="G48" s="1"/>
    </row>
    <row r="49" spans="1:7" x14ac:dyDescent="0.25">
      <c r="A49" s="7">
        <v>44743</v>
      </c>
      <c r="B49" s="2" t="s">
        <v>9</v>
      </c>
      <c r="C49" s="2" t="s">
        <v>10</v>
      </c>
      <c r="D49" s="2">
        <v>4400</v>
      </c>
      <c r="E49" s="4">
        <v>27075.59</v>
      </c>
      <c r="G49" s="1"/>
    </row>
    <row r="50" spans="1:7" x14ac:dyDescent="0.25">
      <c r="A50" s="7">
        <v>44743</v>
      </c>
      <c r="B50" s="2" t="s">
        <v>9</v>
      </c>
      <c r="C50" s="2" t="s">
        <v>10</v>
      </c>
      <c r="D50" s="2">
        <v>4500</v>
      </c>
      <c r="E50" s="4">
        <v>53793.64</v>
      </c>
      <c r="G50" s="1"/>
    </row>
    <row r="51" spans="1:7" x14ac:dyDescent="0.25">
      <c r="A51" s="7">
        <v>44743</v>
      </c>
      <c r="B51" s="2" t="s">
        <v>9</v>
      </c>
      <c r="C51" s="2" t="s">
        <v>10</v>
      </c>
      <c r="D51" s="2">
        <v>4700</v>
      </c>
      <c r="E51" s="4">
        <v>168179.06</v>
      </c>
      <c r="G51" s="1"/>
    </row>
    <row r="52" spans="1:7" x14ac:dyDescent="0.25">
      <c r="A52" s="7">
        <v>44743</v>
      </c>
      <c r="B52" s="2" t="s">
        <v>9</v>
      </c>
      <c r="C52" s="2" t="s">
        <v>10</v>
      </c>
      <c r="D52" s="2">
        <v>4800</v>
      </c>
      <c r="E52" s="4">
        <v>190348.3</v>
      </c>
      <c r="G52" s="1"/>
    </row>
    <row r="53" spans="1:7" x14ac:dyDescent="0.25">
      <c r="A53" s="7">
        <v>44743</v>
      </c>
      <c r="B53" s="2" t="s">
        <v>9</v>
      </c>
      <c r="C53" s="2" t="s">
        <v>10</v>
      </c>
      <c r="D53" s="2">
        <v>4900</v>
      </c>
      <c r="E53" s="4">
        <v>45256.14</v>
      </c>
      <c r="G53" s="1"/>
    </row>
    <row r="54" spans="1:7" x14ac:dyDescent="0.25">
      <c r="A54" s="7">
        <v>44743</v>
      </c>
      <c r="B54" s="2" t="s">
        <v>9</v>
      </c>
      <c r="C54" s="2" t="s">
        <v>10</v>
      </c>
      <c r="D54" s="2">
        <v>4950</v>
      </c>
      <c r="E54" s="4">
        <v>37358.18</v>
      </c>
      <c r="G54" s="1"/>
    </row>
    <row r="55" spans="1:7" x14ac:dyDescent="0.25">
      <c r="A55" s="7">
        <v>44743</v>
      </c>
      <c r="B55" s="2" t="s">
        <v>9</v>
      </c>
      <c r="C55" s="2" t="s">
        <v>10</v>
      </c>
      <c r="D55" s="2">
        <v>4999</v>
      </c>
      <c r="E55" s="4">
        <v>-162127.79999999999</v>
      </c>
      <c r="G55" s="1"/>
    </row>
    <row r="56" spans="1:7" x14ac:dyDescent="0.25">
      <c r="A56" s="7">
        <v>44743</v>
      </c>
      <c r="B56" s="2" t="s">
        <v>5</v>
      </c>
      <c r="C56" s="2" t="s">
        <v>12</v>
      </c>
      <c r="D56" s="2">
        <v>5100</v>
      </c>
      <c r="E56" s="4">
        <v>20094.09</v>
      </c>
      <c r="G56" s="1"/>
    </row>
    <row r="57" spans="1:7" x14ac:dyDescent="0.25">
      <c r="A57" s="7">
        <v>44743</v>
      </c>
      <c r="B57" s="2" t="s">
        <v>5</v>
      </c>
      <c r="C57" s="2" t="s">
        <v>12</v>
      </c>
      <c r="D57" s="2">
        <v>5130</v>
      </c>
      <c r="E57" s="4">
        <v>1191.9000000000001</v>
      </c>
      <c r="G57" s="1"/>
    </row>
    <row r="58" spans="1:7" x14ac:dyDescent="0.25">
      <c r="A58" s="7">
        <v>44743</v>
      </c>
      <c r="B58" s="2" t="s">
        <v>5</v>
      </c>
      <c r="C58" s="2" t="s">
        <v>12</v>
      </c>
      <c r="D58" s="2">
        <v>5140</v>
      </c>
      <c r="E58" s="4">
        <v>494.28</v>
      </c>
      <c r="G58" s="1"/>
    </row>
    <row r="59" spans="1:7" x14ac:dyDescent="0.25">
      <c r="A59" s="7">
        <v>44743</v>
      </c>
      <c r="B59" s="2" t="s">
        <v>5</v>
      </c>
      <c r="C59" s="2" t="s">
        <v>12</v>
      </c>
      <c r="D59" s="2">
        <v>5200</v>
      </c>
      <c r="E59" s="4">
        <v>1066.68</v>
      </c>
      <c r="G59" s="1"/>
    </row>
    <row r="60" spans="1:7" x14ac:dyDescent="0.25">
      <c r="A60" s="7">
        <v>44743</v>
      </c>
      <c r="B60" s="2" t="s">
        <v>5</v>
      </c>
      <c r="C60" s="2" t="s">
        <v>12</v>
      </c>
      <c r="D60" s="2">
        <v>5300</v>
      </c>
      <c r="E60" s="4">
        <v>980.85</v>
      </c>
      <c r="G60" s="1"/>
    </row>
    <row r="61" spans="1:7" x14ac:dyDescent="0.25">
      <c r="A61" s="7">
        <v>44743</v>
      </c>
      <c r="B61" s="2" t="s">
        <v>5</v>
      </c>
      <c r="C61" s="2" t="s">
        <v>12</v>
      </c>
      <c r="D61" s="2">
        <v>5400</v>
      </c>
      <c r="E61" s="4">
        <v>597.79</v>
      </c>
      <c r="G61" s="1"/>
    </row>
    <row r="62" spans="1:7" x14ac:dyDescent="0.25">
      <c r="A62" s="7">
        <v>44743</v>
      </c>
      <c r="B62" s="2" t="s">
        <v>5</v>
      </c>
      <c r="C62" s="2" t="s">
        <v>12</v>
      </c>
      <c r="D62" s="2">
        <v>5500</v>
      </c>
      <c r="E62" s="4">
        <v>18051.61</v>
      </c>
      <c r="G62" s="1"/>
    </row>
    <row r="63" spans="1:7" x14ac:dyDescent="0.25">
      <c r="A63" s="7">
        <v>44743</v>
      </c>
      <c r="B63" s="2" t="s">
        <v>5</v>
      </c>
      <c r="C63" s="2" t="s">
        <v>12</v>
      </c>
      <c r="D63" s="2">
        <v>5700</v>
      </c>
      <c r="E63" s="4">
        <v>2420.41</v>
      </c>
      <c r="G63" s="1"/>
    </row>
    <row r="64" spans="1:7" x14ac:dyDescent="0.25">
      <c r="A64" s="7">
        <v>44743</v>
      </c>
      <c r="B64" s="2" t="s">
        <v>5</v>
      </c>
      <c r="C64" s="2" t="s">
        <v>12</v>
      </c>
      <c r="D64" s="2">
        <v>5800</v>
      </c>
      <c r="E64" s="4">
        <v>1008.84</v>
      </c>
      <c r="G64" s="1"/>
    </row>
    <row r="65" spans="1:7" x14ac:dyDescent="0.25">
      <c r="A65" s="7">
        <v>44743</v>
      </c>
      <c r="B65" s="2" t="s">
        <v>5</v>
      </c>
      <c r="C65" s="2" t="s">
        <v>12</v>
      </c>
      <c r="D65" s="2">
        <v>6000</v>
      </c>
      <c r="E65" s="4">
        <v>540.80999999999995</v>
      </c>
      <c r="G65" s="1"/>
    </row>
    <row r="66" spans="1:7" x14ac:dyDescent="0.25">
      <c r="A66" s="7">
        <v>44743</v>
      </c>
      <c r="B66" s="2" t="s">
        <v>5</v>
      </c>
      <c r="C66" s="2" t="s">
        <v>12</v>
      </c>
      <c r="D66" s="2">
        <v>6200</v>
      </c>
      <c r="E66" s="4">
        <v>2421.87</v>
      </c>
      <c r="G66" s="1"/>
    </row>
    <row r="67" spans="1:7" x14ac:dyDescent="0.25">
      <c r="A67" s="7">
        <v>44743</v>
      </c>
      <c r="B67" s="2" t="s">
        <v>5</v>
      </c>
      <c r="C67" s="2" t="s">
        <v>12</v>
      </c>
      <c r="D67" s="2">
        <v>6400</v>
      </c>
      <c r="E67" s="4">
        <v>3422.9</v>
      </c>
      <c r="G67" s="1"/>
    </row>
    <row r="68" spans="1:7" x14ac:dyDescent="0.25">
      <c r="A68" s="7">
        <v>44743</v>
      </c>
      <c r="B68" s="2" t="s">
        <v>5</v>
      </c>
      <c r="C68" s="2" t="s">
        <v>12</v>
      </c>
      <c r="D68" s="2">
        <v>6410</v>
      </c>
      <c r="E68" s="4">
        <v>2509.46</v>
      </c>
      <c r="G68" s="1"/>
    </row>
    <row r="69" spans="1:7" x14ac:dyDescent="0.25">
      <c r="A69" s="7">
        <v>44743</v>
      </c>
      <c r="B69" s="2" t="s">
        <v>5</v>
      </c>
      <c r="C69" s="2" t="s">
        <v>12</v>
      </c>
      <c r="D69" s="2">
        <v>6420</v>
      </c>
      <c r="E69" s="4">
        <v>1838</v>
      </c>
      <c r="G69" s="1"/>
    </row>
    <row r="70" spans="1:7" x14ac:dyDescent="0.25">
      <c r="A70" s="7">
        <v>44743</v>
      </c>
      <c r="B70" s="2" t="s">
        <v>5</v>
      </c>
      <c r="C70" s="2" t="s">
        <v>12</v>
      </c>
      <c r="D70" s="2">
        <v>6500</v>
      </c>
      <c r="E70" s="4">
        <v>2942.37</v>
      </c>
      <c r="G70" s="1"/>
    </row>
    <row r="71" spans="1:7" x14ac:dyDescent="0.25">
      <c r="A71" s="7">
        <v>44743</v>
      </c>
      <c r="B71" s="2" t="s">
        <v>5</v>
      </c>
      <c r="C71" s="2" t="s">
        <v>12</v>
      </c>
      <c r="D71" s="2">
        <v>6600</v>
      </c>
      <c r="E71" s="4">
        <v>4983.7700000000004</v>
      </c>
      <c r="G71" s="1"/>
    </row>
    <row r="72" spans="1:7" x14ac:dyDescent="0.25">
      <c r="A72" s="7">
        <v>44743</v>
      </c>
      <c r="B72" s="2" t="s">
        <v>5</v>
      </c>
      <c r="C72" s="2" t="s">
        <v>12</v>
      </c>
      <c r="D72" s="2">
        <v>6610</v>
      </c>
      <c r="E72" s="4">
        <v>2459.67</v>
      </c>
      <c r="G72" s="1"/>
    </row>
    <row r="73" spans="1:7" x14ac:dyDescent="0.25">
      <c r="A73" s="7">
        <v>44743</v>
      </c>
      <c r="B73" s="2" t="s">
        <v>5</v>
      </c>
      <c r="C73" s="2" t="s">
        <v>12</v>
      </c>
      <c r="D73" s="2">
        <v>6620</v>
      </c>
      <c r="E73" s="4">
        <v>962.29</v>
      </c>
      <c r="G73" s="1"/>
    </row>
    <row r="74" spans="1:7" x14ac:dyDescent="0.25">
      <c r="A74" s="7">
        <v>44743</v>
      </c>
      <c r="B74" s="2" t="s">
        <v>5</v>
      </c>
      <c r="C74" s="2" t="s">
        <v>12</v>
      </c>
      <c r="D74" s="2">
        <v>6700</v>
      </c>
      <c r="E74" s="4">
        <v>570.65</v>
      </c>
      <c r="G74" s="1"/>
    </row>
    <row r="75" spans="1:7" x14ac:dyDescent="0.25">
      <c r="A75" s="7">
        <v>44743</v>
      </c>
      <c r="B75" s="2" t="s">
        <v>5</v>
      </c>
      <c r="C75" s="2" t="s">
        <v>12</v>
      </c>
      <c r="D75" s="2">
        <v>6999</v>
      </c>
      <c r="E75" s="4">
        <v>1556.67</v>
      </c>
      <c r="G75" s="1"/>
    </row>
    <row r="76" spans="1:7" x14ac:dyDescent="0.25">
      <c r="A76" s="7">
        <v>44743</v>
      </c>
      <c r="B76" s="2" t="s">
        <v>8</v>
      </c>
      <c r="C76" s="2" t="s">
        <v>12</v>
      </c>
      <c r="D76" s="2">
        <v>5100</v>
      </c>
      <c r="E76" s="4">
        <v>20017.98</v>
      </c>
      <c r="G76" s="1"/>
    </row>
    <row r="77" spans="1:7" x14ac:dyDescent="0.25">
      <c r="A77" s="7">
        <v>44743</v>
      </c>
      <c r="B77" s="2" t="s">
        <v>8</v>
      </c>
      <c r="C77" s="2" t="s">
        <v>12</v>
      </c>
      <c r="D77" s="2">
        <v>5130</v>
      </c>
      <c r="E77" s="4">
        <v>1198.25</v>
      </c>
      <c r="G77" s="1"/>
    </row>
    <row r="78" spans="1:7" x14ac:dyDescent="0.25">
      <c r="A78" s="7">
        <v>44743</v>
      </c>
      <c r="B78" s="2" t="s">
        <v>8</v>
      </c>
      <c r="C78" s="2" t="s">
        <v>12</v>
      </c>
      <c r="D78" s="2">
        <v>5140</v>
      </c>
      <c r="E78" s="4">
        <v>521.24</v>
      </c>
      <c r="G78" s="1"/>
    </row>
    <row r="79" spans="1:7" x14ac:dyDescent="0.25">
      <c r="A79" s="7">
        <v>44743</v>
      </c>
      <c r="B79" s="2" t="s">
        <v>8</v>
      </c>
      <c r="C79" s="2" t="s">
        <v>12</v>
      </c>
      <c r="D79" s="2">
        <v>5200</v>
      </c>
      <c r="E79" s="4">
        <v>1088.17</v>
      </c>
      <c r="G79" s="1"/>
    </row>
    <row r="80" spans="1:7" x14ac:dyDescent="0.25">
      <c r="A80" s="7">
        <v>44743</v>
      </c>
      <c r="B80" s="2" t="s">
        <v>8</v>
      </c>
      <c r="C80" s="2" t="s">
        <v>12</v>
      </c>
      <c r="D80" s="2">
        <v>5300</v>
      </c>
      <c r="E80" s="4">
        <v>995.6</v>
      </c>
      <c r="G80" s="1"/>
    </row>
    <row r="81" spans="1:7" x14ac:dyDescent="0.25">
      <c r="A81" s="7">
        <v>44743</v>
      </c>
      <c r="B81" s="2" t="s">
        <v>8</v>
      </c>
      <c r="C81" s="2" t="s">
        <v>12</v>
      </c>
      <c r="D81" s="2">
        <v>5400</v>
      </c>
      <c r="E81" s="4">
        <v>623.1</v>
      </c>
      <c r="G81" s="1"/>
    </row>
    <row r="82" spans="1:7" x14ac:dyDescent="0.25">
      <c r="A82" s="7">
        <v>44743</v>
      </c>
      <c r="B82" s="2" t="s">
        <v>8</v>
      </c>
      <c r="C82" s="2" t="s">
        <v>12</v>
      </c>
      <c r="D82" s="2">
        <v>5500</v>
      </c>
      <c r="E82" s="4">
        <v>18666.64</v>
      </c>
      <c r="G82" s="1"/>
    </row>
    <row r="83" spans="1:7" x14ac:dyDescent="0.25">
      <c r="A83" s="7">
        <v>44743</v>
      </c>
      <c r="B83" s="2" t="s">
        <v>8</v>
      </c>
      <c r="C83" s="2" t="s">
        <v>12</v>
      </c>
      <c r="D83" s="2">
        <v>5700</v>
      </c>
      <c r="E83" s="4">
        <v>2437.1799999999998</v>
      </c>
      <c r="G83" s="1"/>
    </row>
    <row r="84" spans="1:7" x14ac:dyDescent="0.25">
      <c r="A84" s="7">
        <v>44743</v>
      </c>
      <c r="B84" s="2" t="s">
        <v>8</v>
      </c>
      <c r="C84" s="2" t="s">
        <v>12</v>
      </c>
      <c r="D84" s="2">
        <v>5800</v>
      </c>
      <c r="E84" s="4">
        <v>1027.68</v>
      </c>
      <c r="G84" s="1"/>
    </row>
    <row r="85" spans="1:7" x14ac:dyDescent="0.25">
      <c r="A85" s="7">
        <v>44743</v>
      </c>
      <c r="B85" s="2" t="s">
        <v>8</v>
      </c>
      <c r="C85" s="2" t="s">
        <v>12</v>
      </c>
      <c r="D85" s="2">
        <v>6000</v>
      </c>
      <c r="E85" s="4">
        <v>544.25</v>
      </c>
      <c r="G85" s="1"/>
    </row>
    <row r="86" spans="1:7" x14ac:dyDescent="0.25">
      <c r="A86" s="7">
        <v>44743</v>
      </c>
      <c r="B86" s="2" t="s">
        <v>8</v>
      </c>
      <c r="C86" s="2" t="s">
        <v>12</v>
      </c>
      <c r="D86" s="2">
        <v>6200</v>
      </c>
      <c r="E86" s="4">
        <v>2398.37</v>
      </c>
      <c r="G86" s="1"/>
    </row>
    <row r="87" spans="1:7" x14ac:dyDescent="0.25">
      <c r="A87" s="7">
        <v>44743</v>
      </c>
      <c r="B87" s="2" t="s">
        <v>8</v>
      </c>
      <c r="C87" s="2" t="s">
        <v>12</v>
      </c>
      <c r="D87" s="2">
        <v>6400</v>
      </c>
      <c r="E87" s="4">
        <v>3589.87</v>
      </c>
      <c r="G87" s="1"/>
    </row>
    <row r="88" spans="1:7" x14ac:dyDescent="0.25">
      <c r="A88" s="7">
        <v>44743</v>
      </c>
      <c r="B88" s="2" t="s">
        <v>8</v>
      </c>
      <c r="C88" s="2" t="s">
        <v>12</v>
      </c>
      <c r="D88" s="2">
        <v>6410</v>
      </c>
      <c r="E88" s="4">
        <v>2494.46</v>
      </c>
      <c r="G88" s="1"/>
    </row>
    <row r="89" spans="1:7" x14ac:dyDescent="0.25">
      <c r="A89" s="7">
        <v>44743</v>
      </c>
      <c r="B89" s="2" t="s">
        <v>8</v>
      </c>
      <c r="C89" s="2" t="s">
        <v>12</v>
      </c>
      <c r="D89" s="2">
        <v>6420</v>
      </c>
      <c r="E89" s="4">
        <v>1898.52</v>
      </c>
      <c r="G89" s="1"/>
    </row>
    <row r="90" spans="1:7" x14ac:dyDescent="0.25">
      <c r="A90" s="7">
        <v>44743</v>
      </c>
      <c r="B90" s="2" t="s">
        <v>8</v>
      </c>
      <c r="C90" s="2" t="s">
        <v>12</v>
      </c>
      <c r="D90" s="2">
        <v>6500</v>
      </c>
      <c r="E90" s="4">
        <v>3028.96</v>
      </c>
      <c r="G90" s="1"/>
    </row>
    <row r="91" spans="1:7" x14ac:dyDescent="0.25">
      <c r="A91" s="7">
        <v>44743</v>
      </c>
      <c r="B91" s="2" t="s">
        <v>8</v>
      </c>
      <c r="C91" s="2" t="s">
        <v>12</v>
      </c>
      <c r="D91" s="2">
        <v>6600</v>
      </c>
      <c r="E91" s="4">
        <v>5063.58</v>
      </c>
      <c r="G91" s="1"/>
    </row>
    <row r="92" spans="1:7" x14ac:dyDescent="0.25">
      <c r="A92" s="7">
        <v>44743</v>
      </c>
      <c r="B92" s="2" t="s">
        <v>8</v>
      </c>
      <c r="C92" s="2" t="s">
        <v>12</v>
      </c>
      <c r="D92" s="2">
        <v>6610</v>
      </c>
      <c r="E92" s="4">
        <v>2489.7399999999998</v>
      </c>
      <c r="G92" s="1"/>
    </row>
    <row r="93" spans="1:7" x14ac:dyDescent="0.25">
      <c r="A93" s="7">
        <v>44743</v>
      </c>
      <c r="B93" s="2" t="s">
        <v>8</v>
      </c>
      <c r="C93" s="2" t="s">
        <v>12</v>
      </c>
      <c r="D93" s="2">
        <v>6620</v>
      </c>
      <c r="E93" s="4">
        <v>1007.48</v>
      </c>
      <c r="G93" s="1"/>
    </row>
    <row r="94" spans="1:7" x14ac:dyDescent="0.25">
      <c r="A94" s="7">
        <v>44743</v>
      </c>
      <c r="B94" s="2" t="s">
        <v>8</v>
      </c>
      <c r="C94" s="2" t="s">
        <v>12</v>
      </c>
      <c r="D94" s="2">
        <v>6700</v>
      </c>
      <c r="E94" s="4">
        <v>585.16999999999996</v>
      </c>
      <c r="G94" s="1"/>
    </row>
    <row r="95" spans="1:7" x14ac:dyDescent="0.25">
      <c r="A95" s="7">
        <v>44743</v>
      </c>
      <c r="B95" s="2" t="s">
        <v>8</v>
      </c>
      <c r="C95" s="2" t="s">
        <v>12</v>
      </c>
      <c r="D95" s="2">
        <v>6999</v>
      </c>
      <c r="E95" s="4">
        <v>1614.82</v>
      </c>
      <c r="G95" s="1"/>
    </row>
    <row r="96" spans="1:7" x14ac:dyDescent="0.25">
      <c r="A96" s="7">
        <v>44743</v>
      </c>
      <c r="B96" s="2" t="s">
        <v>9</v>
      </c>
      <c r="C96" s="2" t="s">
        <v>12</v>
      </c>
      <c r="D96" s="2">
        <v>5100</v>
      </c>
      <c r="E96" s="4">
        <v>21166.41</v>
      </c>
      <c r="G96" s="1"/>
    </row>
    <row r="97" spans="1:7" x14ac:dyDescent="0.25">
      <c r="A97" s="7">
        <v>44743</v>
      </c>
      <c r="B97" s="2" t="s">
        <v>9</v>
      </c>
      <c r="C97" s="2" t="s">
        <v>12</v>
      </c>
      <c r="D97" s="2">
        <v>5130</v>
      </c>
      <c r="E97" s="4">
        <v>1257.8399999999999</v>
      </c>
      <c r="G97" s="1"/>
    </row>
    <row r="98" spans="1:7" x14ac:dyDescent="0.25">
      <c r="A98" s="7">
        <v>44743</v>
      </c>
      <c r="B98" s="2" t="s">
        <v>9</v>
      </c>
      <c r="C98" s="2" t="s">
        <v>12</v>
      </c>
      <c r="D98" s="2">
        <v>5140</v>
      </c>
      <c r="E98" s="4">
        <v>520.03</v>
      </c>
      <c r="G98" s="1"/>
    </row>
    <row r="99" spans="1:7" x14ac:dyDescent="0.25">
      <c r="A99" s="7">
        <v>44743</v>
      </c>
      <c r="B99" s="2" t="s">
        <v>9</v>
      </c>
      <c r="C99" s="2" t="s">
        <v>12</v>
      </c>
      <c r="D99" s="2">
        <v>5200</v>
      </c>
      <c r="E99" s="4">
        <v>1119.77</v>
      </c>
      <c r="G99" s="1"/>
    </row>
    <row r="100" spans="1:7" x14ac:dyDescent="0.25">
      <c r="A100" s="7">
        <v>44743</v>
      </c>
      <c r="B100" s="2" t="s">
        <v>9</v>
      </c>
      <c r="C100" s="2" t="s">
        <v>12</v>
      </c>
      <c r="D100" s="2">
        <v>5300</v>
      </c>
      <c r="E100" s="4">
        <v>1069.55</v>
      </c>
      <c r="G100" s="1"/>
    </row>
    <row r="101" spans="1:7" x14ac:dyDescent="0.25">
      <c r="A101" s="7">
        <v>44743</v>
      </c>
      <c r="B101" s="2" t="s">
        <v>9</v>
      </c>
      <c r="C101" s="2" t="s">
        <v>12</v>
      </c>
      <c r="D101" s="2">
        <v>5400</v>
      </c>
      <c r="E101" s="4">
        <v>644.71</v>
      </c>
      <c r="G101" s="1"/>
    </row>
    <row r="102" spans="1:7" x14ac:dyDescent="0.25">
      <c r="A102" s="7">
        <v>44743</v>
      </c>
      <c r="B102" s="2" t="s">
        <v>9</v>
      </c>
      <c r="C102" s="2" t="s">
        <v>12</v>
      </c>
      <c r="D102" s="2">
        <v>5500</v>
      </c>
      <c r="E102" s="4">
        <v>18926.830000000002</v>
      </c>
      <c r="G102" s="1"/>
    </row>
    <row r="103" spans="1:7" x14ac:dyDescent="0.25">
      <c r="A103" s="7">
        <v>44743</v>
      </c>
      <c r="B103" s="2" t="s">
        <v>9</v>
      </c>
      <c r="C103" s="2" t="s">
        <v>12</v>
      </c>
      <c r="D103" s="2">
        <v>5700</v>
      </c>
      <c r="E103" s="4">
        <v>2587.6999999999998</v>
      </c>
      <c r="G103" s="1"/>
    </row>
    <row r="104" spans="1:7" x14ac:dyDescent="0.25">
      <c r="A104" s="7">
        <v>44743</v>
      </c>
      <c r="B104" s="2" t="s">
        <v>9</v>
      </c>
      <c r="C104" s="2" t="s">
        <v>12</v>
      </c>
      <c r="D104" s="2">
        <v>5800</v>
      </c>
      <c r="E104" s="4">
        <v>1053.55</v>
      </c>
      <c r="G104" s="1"/>
    </row>
    <row r="105" spans="1:7" x14ac:dyDescent="0.25">
      <c r="A105" s="7">
        <v>44743</v>
      </c>
      <c r="B105" s="2" t="s">
        <v>9</v>
      </c>
      <c r="C105" s="2" t="s">
        <v>12</v>
      </c>
      <c r="D105" s="2">
        <v>6000</v>
      </c>
      <c r="E105" s="4">
        <v>582.79999999999995</v>
      </c>
      <c r="G105" s="1"/>
    </row>
    <row r="106" spans="1:7" x14ac:dyDescent="0.25">
      <c r="A106" s="7">
        <v>44743</v>
      </c>
      <c r="B106" s="2" t="s">
        <v>9</v>
      </c>
      <c r="C106" s="2" t="s">
        <v>12</v>
      </c>
      <c r="D106" s="2">
        <v>6200</v>
      </c>
      <c r="E106" s="4">
        <v>2479.67</v>
      </c>
      <c r="G106" s="1"/>
    </row>
    <row r="107" spans="1:7" x14ac:dyDescent="0.25">
      <c r="A107" s="7">
        <v>44743</v>
      </c>
      <c r="B107" s="2" t="s">
        <v>9</v>
      </c>
      <c r="C107" s="2" t="s">
        <v>12</v>
      </c>
      <c r="D107" s="2">
        <v>6400</v>
      </c>
      <c r="E107" s="4">
        <v>3749.31</v>
      </c>
      <c r="G107" s="1"/>
    </row>
    <row r="108" spans="1:7" x14ac:dyDescent="0.25">
      <c r="A108" s="7">
        <v>44743</v>
      </c>
      <c r="B108" s="2" t="s">
        <v>9</v>
      </c>
      <c r="C108" s="2" t="s">
        <v>12</v>
      </c>
      <c r="D108" s="2">
        <v>6410</v>
      </c>
      <c r="E108" s="4">
        <v>2581.9299999999998</v>
      </c>
      <c r="G108" s="1"/>
    </row>
    <row r="109" spans="1:7" x14ac:dyDescent="0.25">
      <c r="A109" s="7">
        <v>44743</v>
      </c>
      <c r="B109" s="2" t="s">
        <v>9</v>
      </c>
      <c r="C109" s="2" t="s">
        <v>12</v>
      </c>
      <c r="D109" s="2">
        <v>6420</v>
      </c>
      <c r="E109" s="4">
        <v>1973.71</v>
      </c>
      <c r="G109" s="1"/>
    </row>
    <row r="110" spans="1:7" x14ac:dyDescent="0.25">
      <c r="A110" s="7">
        <v>44743</v>
      </c>
      <c r="B110" s="2" t="s">
        <v>9</v>
      </c>
      <c r="C110" s="2" t="s">
        <v>12</v>
      </c>
      <c r="D110" s="2">
        <v>6500</v>
      </c>
      <c r="E110" s="4">
        <v>3091.05</v>
      </c>
      <c r="G110" s="1"/>
    </row>
    <row r="111" spans="1:7" x14ac:dyDescent="0.25">
      <c r="A111" s="7">
        <v>44743</v>
      </c>
      <c r="B111" s="2" t="s">
        <v>9</v>
      </c>
      <c r="C111" s="2" t="s">
        <v>12</v>
      </c>
      <c r="D111" s="2">
        <v>6600</v>
      </c>
      <c r="E111" s="4">
        <v>5309.3</v>
      </c>
      <c r="G111" s="1"/>
    </row>
    <row r="112" spans="1:7" x14ac:dyDescent="0.25">
      <c r="A112" s="7">
        <v>44743</v>
      </c>
      <c r="B112" s="2" t="s">
        <v>9</v>
      </c>
      <c r="C112" s="2" t="s">
        <v>12</v>
      </c>
      <c r="D112" s="2">
        <v>6610</v>
      </c>
      <c r="E112" s="4">
        <v>2598.08</v>
      </c>
      <c r="G112" s="1"/>
    </row>
    <row r="113" spans="1:7" x14ac:dyDescent="0.25">
      <c r="A113" s="7">
        <v>44743</v>
      </c>
      <c r="B113" s="2" t="s">
        <v>9</v>
      </c>
      <c r="C113" s="2" t="s">
        <v>12</v>
      </c>
      <c r="D113" s="2">
        <v>6620</v>
      </c>
      <c r="E113" s="4">
        <v>1059.3599999999999</v>
      </c>
      <c r="G113" s="1"/>
    </row>
    <row r="114" spans="1:7" x14ac:dyDescent="0.25">
      <c r="A114" s="7">
        <v>44743</v>
      </c>
      <c r="B114" s="2" t="s">
        <v>9</v>
      </c>
      <c r="C114" s="2" t="s">
        <v>12</v>
      </c>
      <c r="D114" s="2">
        <v>6700</v>
      </c>
      <c r="E114" s="4">
        <v>620.94000000000005</v>
      </c>
      <c r="G114" s="1"/>
    </row>
    <row r="115" spans="1:7" x14ac:dyDescent="0.25">
      <c r="A115" s="7">
        <v>44743</v>
      </c>
      <c r="B115" s="2" t="s">
        <v>9</v>
      </c>
      <c r="C115" s="2" t="s">
        <v>12</v>
      </c>
      <c r="D115" s="2">
        <v>6999</v>
      </c>
      <c r="E115" s="4">
        <v>1643.27</v>
      </c>
      <c r="G115" s="1"/>
    </row>
    <row r="116" spans="1:7" x14ac:dyDescent="0.25">
      <c r="A116" s="7">
        <v>44743</v>
      </c>
      <c r="B116" s="2" t="s">
        <v>5</v>
      </c>
      <c r="C116" s="2" t="s">
        <v>14</v>
      </c>
      <c r="D116" s="2">
        <v>5100</v>
      </c>
      <c r="E116" s="4">
        <v>11693.53</v>
      </c>
      <c r="G116" s="1"/>
    </row>
    <row r="117" spans="1:7" x14ac:dyDescent="0.25">
      <c r="A117" s="7">
        <v>44743</v>
      </c>
      <c r="B117" s="2" t="s">
        <v>5</v>
      </c>
      <c r="C117" s="2" t="s">
        <v>14</v>
      </c>
      <c r="D117" s="2">
        <v>5130</v>
      </c>
      <c r="E117" s="4">
        <v>673.23</v>
      </c>
      <c r="G117" s="1"/>
    </row>
    <row r="118" spans="1:7" x14ac:dyDescent="0.25">
      <c r="A118" s="7">
        <v>44743</v>
      </c>
      <c r="B118" s="2" t="s">
        <v>5</v>
      </c>
      <c r="C118" s="2" t="s">
        <v>14</v>
      </c>
      <c r="D118" s="2">
        <v>5140</v>
      </c>
      <c r="E118" s="4">
        <v>295.06</v>
      </c>
      <c r="G118" s="1"/>
    </row>
    <row r="119" spans="1:7" x14ac:dyDescent="0.25">
      <c r="A119" s="7">
        <v>44743</v>
      </c>
      <c r="B119" s="2" t="s">
        <v>5</v>
      </c>
      <c r="C119" s="2" t="s">
        <v>14</v>
      </c>
      <c r="D119" s="2">
        <v>5200</v>
      </c>
      <c r="E119" s="4">
        <v>704.53</v>
      </c>
      <c r="G119" s="1"/>
    </row>
    <row r="120" spans="1:7" x14ac:dyDescent="0.25">
      <c r="A120" s="7">
        <v>44743</v>
      </c>
      <c r="B120" s="2" t="s">
        <v>5</v>
      </c>
      <c r="C120" s="2" t="s">
        <v>14</v>
      </c>
      <c r="D120" s="2">
        <v>5300</v>
      </c>
      <c r="E120" s="4">
        <v>14923.85</v>
      </c>
      <c r="G120" s="1"/>
    </row>
    <row r="121" spans="1:7" x14ac:dyDescent="0.25">
      <c r="A121" s="7">
        <v>44743</v>
      </c>
      <c r="B121" s="2" t="s">
        <v>5</v>
      </c>
      <c r="C121" s="2" t="s">
        <v>14</v>
      </c>
      <c r="D121" s="2">
        <v>5400</v>
      </c>
      <c r="E121" s="4">
        <v>390.74</v>
      </c>
      <c r="G121" s="1"/>
    </row>
    <row r="122" spans="1:7" x14ac:dyDescent="0.25">
      <c r="A122" s="7">
        <v>44743</v>
      </c>
      <c r="B122" s="2" t="s">
        <v>5</v>
      </c>
      <c r="C122" s="2" t="s">
        <v>14</v>
      </c>
      <c r="D122" s="2">
        <v>5500</v>
      </c>
      <c r="E122" s="4">
        <v>11004.93</v>
      </c>
      <c r="G122" s="1"/>
    </row>
    <row r="123" spans="1:7" x14ac:dyDescent="0.25">
      <c r="A123" s="7">
        <v>44743</v>
      </c>
      <c r="B123" s="2" t="s">
        <v>5</v>
      </c>
      <c r="C123" s="2" t="s">
        <v>14</v>
      </c>
      <c r="D123" s="2">
        <v>5700</v>
      </c>
      <c r="E123" s="4">
        <v>1443.28</v>
      </c>
      <c r="G123" s="1"/>
    </row>
    <row r="124" spans="1:7" x14ac:dyDescent="0.25">
      <c r="A124" s="7">
        <v>44743</v>
      </c>
      <c r="B124" s="2" t="s">
        <v>5</v>
      </c>
      <c r="C124" s="2" t="s">
        <v>14</v>
      </c>
      <c r="D124" s="2">
        <v>5800</v>
      </c>
      <c r="E124" s="4">
        <v>590.11</v>
      </c>
      <c r="G124" s="1"/>
    </row>
    <row r="125" spans="1:7" x14ac:dyDescent="0.25">
      <c r="A125" s="7">
        <v>44743</v>
      </c>
      <c r="B125" s="2" t="s">
        <v>5</v>
      </c>
      <c r="C125" s="2" t="s">
        <v>14</v>
      </c>
      <c r="D125" s="2">
        <v>6000</v>
      </c>
      <c r="E125" s="4">
        <v>289.62</v>
      </c>
      <c r="G125" s="1"/>
    </row>
    <row r="126" spans="1:7" x14ac:dyDescent="0.25">
      <c r="A126" s="7">
        <v>44743</v>
      </c>
      <c r="B126" s="2" t="s">
        <v>5</v>
      </c>
      <c r="C126" s="2" t="s">
        <v>14</v>
      </c>
      <c r="D126" s="2">
        <v>6200</v>
      </c>
      <c r="E126" s="4">
        <v>1401.28</v>
      </c>
      <c r="G126" s="1"/>
    </row>
    <row r="127" spans="1:7" x14ac:dyDescent="0.25">
      <c r="A127" s="7">
        <v>44743</v>
      </c>
      <c r="B127" s="2" t="s">
        <v>5</v>
      </c>
      <c r="C127" s="2" t="s">
        <v>14</v>
      </c>
      <c r="D127" s="2">
        <v>6400</v>
      </c>
      <c r="E127" s="4">
        <v>2029.47</v>
      </c>
      <c r="G127" s="1"/>
    </row>
    <row r="128" spans="1:7" x14ac:dyDescent="0.25">
      <c r="A128" s="7">
        <v>44743</v>
      </c>
      <c r="B128" s="2" t="s">
        <v>5</v>
      </c>
      <c r="C128" s="2" t="s">
        <v>14</v>
      </c>
      <c r="D128" s="2">
        <v>6410</v>
      </c>
      <c r="E128" s="4">
        <v>1503.99</v>
      </c>
      <c r="G128" s="1"/>
    </row>
    <row r="129" spans="1:7" x14ac:dyDescent="0.25">
      <c r="A129" s="7">
        <v>44743</v>
      </c>
      <c r="B129" s="2" t="s">
        <v>5</v>
      </c>
      <c r="C129" s="2" t="s">
        <v>14</v>
      </c>
      <c r="D129" s="2">
        <v>6420</v>
      </c>
      <c r="E129" s="4">
        <v>1074.6500000000001</v>
      </c>
      <c r="G129" s="1"/>
    </row>
    <row r="130" spans="1:7" x14ac:dyDescent="0.25">
      <c r="A130" s="7">
        <v>44743</v>
      </c>
      <c r="B130" s="2" t="s">
        <v>5</v>
      </c>
      <c r="C130" s="2" t="s">
        <v>14</v>
      </c>
      <c r="D130" s="2">
        <v>6500</v>
      </c>
      <c r="E130" s="4">
        <v>1737.81</v>
      </c>
      <c r="G130" s="1"/>
    </row>
    <row r="131" spans="1:7" x14ac:dyDescent="0.25">
      <c r="A131" s="7">
        <v>44743</v>
      </c>
      <c r="B131" s="2" t="s">
        <v>5</v>
      </c>
      <c r="C131" s="2" t="s">
        <v>14</v>
      </c>
      <c r="D131" s="2">
        <v>6600</v>
      </c>
      <c r="E131" s="4">
        <v>3022.55</v>
      </c>
      <c r="G131" s="1"/>
    </row>
    <row r="132" spans="1:7" x14ac:dyDescent="0.25">
      <c r="A132" s="7">
        <v>44743</v>
      </c>
      <c r="B132" s="2" t="s">
        <v>5</v>
      </c>
      <c r="C132" s="2" t="s">
        <v>14</v>
      </c>
      <c r="D132" s="2">
        <v>6610</v>
      </c>
      <c r="E132" s="4">
        <v>1509.3</v>
      </c>
      <c r="G132" s="1"/>
    </row>
    <row r="133" spans="1:7" x14ac:dyDescent="0.25">
      <c r="A133" s="7">
        <v>44743</v>
      </c>
      <c r="B133" s="2" t="s">
        <v>5</v>
      </c>
      <c r="C133" s="2" t="s">
        <v>14</v>
      </c>
      <c r="D133" s="2">
        <v>6620</v>
      </c>
      <c r="E133" s="4">
        <v>596.13</v>
      </c>
      <c r="G133" s="1"/>
    </row>
    <row r="134" spans="1:7" x14ac:dyDescent="0.25">
      <c r="A134" s="7">
        <v>44743</v>
      </c>
      <c r="B134" s="2" t="s">
        <v>5</v>
      </c>
      <c r="C134" s="2" t="s">
        <v>14</v>
      </c>
      <c r="D134" s="2">
        <v>6700</v>
      </c>
      <c r="E134" s="4">
        <v>297.08</v>
      </c>
      <c r="G134" s="1"/>
    </row>
    <row r="135" spans="1:7" x14ac:dyDescent="0.25">
      <c r="A135" s="7">
        <v>44743</v>
      </c>
      <c r="B135" s="2" t="s">
        <v>5</v>
      </c>
      <c r="C135" s="2" t="s">
        <v>14</v>
      </c>
      <c r="D135" s="2">
        <v>6999</v>
      </c>
      <c r="E135" s="4">
        <v>962.39</v>
      </c>
      <c r="G135" s="1"/>
    </row>
    <row r="136" spans="1:7" x14ac:dyDescent="0.25">
      <c r="A136" s="7">
        <v>44743</v>
      </c>
      <c r="B136" s="2" t="s">
        <v>8</v>
      </c>
      <c r="C136" s="2" t="s">
        <v>14</v>
      </c>
      <c r="D136" s="2">
        <v>5100</v>
      </c>
      <c r="E136" s="4">
        <v>11993.64</v>
      </c>
      <c r="G136" s="1"/>
    </row>
    <row r="137" spans="1:7" x14ac:dyDescent="0.25">
      <c r="A137" s="7">
        <v>44743</v>
      </c>
      <c r="B137" s="2" t="s">
        <v>8</v>
      </c>
      <c r="C137" s="2" t="s">
        <v>14</v>
      </c>
      <c r="D137" s="2">
        <v>5130</v>
      </c>
      <c r="E137" s="4">
        <v>698.13</v>
      </c>
      <c r="G137" s="1"/>
    </row>
    <row r="138" spans="1:7" x14ac:dyDescent="0.25">
      <c r="A138" s="7">
        <v>44743</v>
      </c>
      <c r="B138" s="2" t="s">
        <v>8</v>
      </c>
      <c r="C138" s="2" t="s">
        <v>14</v>
      </c>
      <c r="D138" s="2">
        <v>5140</v>
      </c>
      <c r="E138" s="4">
        <v>297.20999999999998</v>
      </c>
      <c r="G138" s="1"/>
    </row>
    <row r="139" spans="1:7" x14ac:dyDescent="0.25">
      <c r="A139" s="7">
        <v>44743</v>
      </c>
      <c r="B139" s="2" t="s">
        <v>8</v>
      </c>
      <c r="C139" s="2" t="s">
        <v>14</v>
      </c>
      <c r="D139" s="2">
        <v>5200</v>
      </c>
      <c r="E139" s="4">
        <v>681.29</v>
      </c>
      <c r="G139" s="1"/>
    </row>
    <row r="140" spans="1:7" x14ac:dyDescent="0.25">
      <c r="A140" s="7">
        <v>44743</v>
      </c>
      <c r="B140" s="2" t="s">
        <v>8</v>
      </c>
      <c r="C140" s="2" t="s">
        <v>14</v>
      </c>
      <c r="D140" s="2">
        <v>5300</v>
      </c>
      <c r="E140" s="4">
        <v>15628.57</v>
      </c>
      <c r="G140" s="1"/>
    </row>
    <row r="141" spans="1:7" x14ac:dyDescent="0.25">
      <c r="A141" s="7">
        <v>44743</v>
      </c>
      <c r="B141" s="2" t="s">
        <v>8</v>
      </c>
      <c r="C141" s="2" t="s">
        <v>14</v>
      </c>
      <c r="D141" s="2">
        <v>5400</v>
      </c>
      <c r="E141" s="4">
        <v>403.12</v>
      </c>
      <c r="G141" s="1"/>
    </row>
    <row r="142" spans="1:7" x14ac:dyDescent="0.25">
      <c r="A142" s="7">
        <v>44743</v>
      </c>
      <c r="B142" s="2" t="s">
        <v>8</v>
      </c>
      <c r="C142" s="2" t="s">
        <v>14</v>
      </c>
      <c r="D142" s="2">
        <v>5500</v>
      </c>
      <c r="E142" s="4">
        <v>11504.05</v>
      </c>
      <c r="G142" s="1"/>
    </row>
    <row r="143" spans="1:7" x14ac:dyDescent="0.25">
      <c r="A143" s="7">
        <v>44743</v>
      </c>
      <c r="B143" s="2" t="s">
        <v>8</v>
      </c>
      <c r="C143" s="2" t="s">
        <v>14</v>
      </c>
      <c r="D143" s="2">
        <v>5700</v>
      </c>
      <c r="E143" s="4">
        <v>1511.84</v>
      </c>
      <c r="G143" s="1"/>
    </row>
    <row r="144" spans="1:7" x14ac:dyDescent="0.25">
      <c r="A144" s="7">
        <v>44743</v>
      </c>
      <c r="B144" s="2" t="s">
        <v>8</v>
      </c>
      <c r="C144" s="2" t="s">
        <v>14</v>
      </c>
      <c r="D144" s="2">
        <v>5800</v>
      </c>
      <c r="E144" s="4">
        <v>580.49</v>
      </c>
      <c r="G144" s="1"/>
    </row>
    <row r="145" spans="1:7" x14ac:dyDescent="0.25">
      <c r="A145" s="7">
        <v>44743</v>
      </c>
      <c r="B145" s="2" t="s">
        <v>8</v>
      </c>
      <c r="C145" s="2" t="s">
        <v>14</v>
      </c>
      <c r="D145" s="2">
        <v>6000</v>
      </c>
      <c r="E145" s="4">
        <v>288.05</v>
      </c>
      <c r="G145" s="1"/>
    </row>
    <row r="146" spans="1:7" x14ac:dyDescent="0.25">
      <c r="A146" s="7">
        <v>44743</v>
      </c>
      <c r="B146" s="2" t="s">
        <v>8</v>
      </c>
      <c r="C146" s="2" t="s">
        <v>14</v>
      </c>
      <c r="D146" s="2">
        <v>6200</v>
      </c>
      <c r="E146" s="4">
        <v>1513.96</v>
      </c>
      <c r="G146" s="1"/>
    </row>
    <row r="147" spans="1:7" x14ac:dyDescent="0.25">
      <c r="A147" s="7">
        <v>44743</v>
      </c>
      <c r="B147" s="2" t="s">
        <v>8</v>
      </c>
      <c r="C147" s="2" t="s">
        <v>14</v>
      </c>
      <c r="D147" s="2">
        <v>6400</v>
      </c>
      <c r="E147" s="4">
        <v>2146.52</v>
      </c>
      <c r="G147" s="1"/>
    </row>
    <row r="148" spans="1:7" x14ac:dyDescent="0.25">
      <c r="A148" s="7">
        <v>44743</v>
      </c>
      <c r="B148" s="2" t="s">
        <v>8</v>
      </c>
      <c r="C148" s="2" t="s">
        <v>14</v>
      </c>
      <c r="D148" s="2">
        <v>6410</v>
      </c>
      <c r="E148" s="4">
        <v>1498.47</v>
      </c>
      <c r="G148" s="1"/>
    </row>
    <row r="149" spans="1:7" x14ac:dyDescent="0.25">
      <c r="A149" s="7">
        <v>44743</v>
      </c>
      <c r="B149" s="2" t="s">
        <v>8</v>
      </c>
      <c r="C149" s="2" t="s">
        <v>14</v>
      </c>
      <c r="D149" s="2">
        <v>6420</v>
      </c>
      <c r="E149" s="4">
        <v>1207.57</v>
      </c>
      <c r="G149" s="1"/>
    </row>
    <row r="150" spans="1:7" x14ac:dyDescent="0.25">
      <c r="A150" s="7">
        <v>44743</v>
      </c>
      <c r="B150" s="2" t="s">
        <v>8</v>
      </c>
      <c r="C150" s="2" t="s">
        <v>14</v>
      </c>
      <c r="D150" s="2">
        <v>6500</v>
      </c>
      <c r="E150" s="4">
        <v>1836.88</v>
      </c>
      <c r="G150" s="1"/>
    </row>
    <row r="151" spans="1:7" x14ac:dyDescent="0.25">
      <c r="A151" s="7">
        <v>44743</v>
      </c>
      <c r="B151" s="2" t="s">
        <v>8</v>
      </c>
      <c r="C151" s="2" t="s">
        <v>14</v>
      </c>
      <c r="D151" s="2">
        <v>6600</v>
      </c>
      <c r="E151" s="4">
        <v>3119.79</v>
      </c>
      <c r="G151" s="1"/>
    </row>
    <row r="152" spans="1:7" x14ac:dyDescent="0.25">
      <c r="A152" s="7">
        <v>44743</v>
      </c>
      <c r="B152" s="2" t="s">
        <v>8</v>
      </c>
      <c r="C152" s="2" t="s">
        <v>14</v>
      </c>
      <c r="D152" s="2">
        <v>6610</v>
      </c>
      <c r="E152" s="4">
        <v>1482.99</v>
      </c>
      <c r="G152" s="1"/>
    </row>
    <row r="153" spans="1:7" x14ac:dyDescent="0.25">
      <c r="A153" s="7">
        <v>44743</v>
      </c>
      <c r="B153" s="2" t="s">
        <v>8</v>
      </c>
      <c r="C153" s="2" t="s">
        <v>14</v>
      </c>
      <c r="D153" s="2">
        <v>6620</v>
      </c>
      <c r="E153" s="4">
        <v>597.12</v>
      </c>
      <c r="G153" s="1"/>
    </row>
    <row r="154" spans="1:7" x14ac:dyDescent="0.25">
      <c r="A154" s="7">
        <v>44743</v>
      </c>
      <c r="B154" s="2" t="s">
        <v>8</v>
      </c>
      <c r="C154" s="2" t="s">
        <v>14</v>
      </c>
      <c r="D154" s="2">
        <v>6700</v>
      </c>
      <c r="E154" s="4">
        <v>390.71</v>
      </c>
      <c r="G154" s="1"/>
    </row>
    <row r="155" spans="1:7" x14ac:dyDescent="0.25">
      <c r="A155" s="7">
        <v>44743</v>
      </c>
      <c r="B155" s="2" t="s">
        <v>8</v>
      </c>
      <c r="C155" s="2" t="s">
        <v>14</v>
      </c>
      <c r="D155" s="2">
        <v>6999</v>
      </c>
      <c r="E155" s="4">
        <v>1005.39</v>
      </c>
      <c r="G155" s="1"/>
    </row>
    <row r="156" spans="1:7" x14ac:dyDescent="0.25">
      <c r="A156" s="7">
        <v>44743</v>
      </c>
      <c r="B156" s="2" t="s">
        <v>9</v>
      </c>
      <c r="C156" s="2" t="s">
        <v>14</v>
      </c>
      <c r="D156" s="2">
        <v>5100</v>
      </c>
      <c r="E156" s="4">
        <v>12541.29</v>
      </c>
      <c r="G156" s="1"/>
    </row>
    <row r="157" spans="1:7" x14ac:dyDescent="0.25">
      <c r="A157" s="7">
        <v>44743</v>
      </c>
      <c r="B157" s="2" t="s">
        <v>9</v>
      </c>
      <c r="C157" s="2" t="s">
        <v>14</v>
      </c>
      <c r="D157" s="2">
        <v>5130</v>
      </c>
      <c r="E157" s="4">
        <v>796.49</v>
      </c>
      <c r="G157" s="1"/>
    </row>
    <row r="158" spans="1:7" x14ac:dyDescent="0.25">
      <c r="A158" s="7">
        <v>44743</v>
      </c>
      <c r="B158" s="2" t="s">
        <v>9</v>
      </c>
      <c r="C158" s="2" t="s">
        <v>14</v>
      </c>
      <c r="D158" s="2">
        <v>5140</v>
      </c>
      <c r="E158" s="4">
        <v>302.33999999999997</v>
      </c>
      <c r="G158" s="1"/>
    </row>
    <row r="159" spans="1:7" x14ac:dyDescent="0.25">
      <c r="A159" s="7">
        <v>44743</v>
      </c>
      <c r="B159" s="2" t="s">
        <v>9</v>
      </c>
      <c r="C159" s="2" t="s">
        <v>14</v>
      </c>
      <c r="D159" s="2">
        <v>5200</v>
      </c>
      <c r="E159" s="4">
        <v>704.3</v>
      </c>
      <c r="G159" s="1"/>
    </row>
    <row r="160" spans="1:7" x14ac:dyDescent="0.25">
      <c r="A160" s="7">
        <v>44743</v>
      </c>
      <c r="B160" s="2" t="s">
        <v>9</v>
      </c>
      <c r="C160" s="2" t="s">
        <v>14</v>
      </c>
      <c r="D160" s="2">
        <v>5300</v>
      </c>
      <c r="E160" s="4">
        <v>11553.3</v>
      </c>
      <c r="G160" s="1"/>
    </row>
    <row r="161" spans="1:7" x14ac:dyDescent="0.25">
      <c r="A161" s="7">
        <v>44743</v>
      </c>
      <c r="B161" s="2" t="s">
        <v>9</v>
      </c>
      <c r="C161" s="2" t="s">
        <v>14</v>
      </c>
      <c r="D161" s="2">
        <v>5400</v>
      </c>
      <c r="E161" s="4">
        <v>403.8</v>
      </c>
      <c r="G161" s="1"/>
    </row>
    <row r="162" spans="1:7" x14ac:dyDescent="0.25">
      <c r="A162" s="7">
        <v>44743</v>
      </c>
      <c r="B162" s="2" t="s">
        <v>9</v>
      </c>
      <c r="C162" s="2" t="s">
        <v>14</v>
      </c>
      <c r="D162" s="2">
        <v>5500</v>
      </c>
      <c r="E162" s="4">
        <v>11860.1</v>
      </c>
      <c r="G162" s="1"/>
    </row>
    <row r="163" spans="1:7" x14ac:dyDescent="0.25">
      <c r="A163" s="7">
        <v>44743</v>
      </c>
      <c r="B163" s="2" t="s">
        <v>9</v>
      </c>
      <c r="C163" s="2" t="s">
        <v>14</v>
      </c>
      <c r="D163" s="2">
        <v>5700</v>
      </c>
      <c r="E163" s="4">
        <v>1551.5</v>
      </c>
      <c r="G163" s="1"/>
    </row>
    <row r="164" spans="1:7" x14ac:dyDescent="0.25">
      <c r="A164" s="7">
        <v>44743</v>
      </c>
      <c r="B164" s="2" t="s">
        <v>9</v>
      </c>
      <c r="C164" s="2" t="s">
        <v>14</v>
      </c>
      <c r="D164" s="2">
        <v>5800</v>
      </c>
      <c r="E164" s="4">
        <v>605.92999999999995</v>
      </c>
      <c r="G164" s="1"/>
    </row>
    <row r="165" spans="1:7" x14ac:dyDescent="0.25">
      <c r="A165" s="7">
        <v>44743</v>
      </c>
      <c r="B165" s="2" t="s">
        <v>9</v>
      </c>
      <c r="C165" s="2" t="s">
        <v>14</v>
      </c>
      <c r="D165" s="2">
        <v>6000</v>
      </c>
      <c r="E165" s="4">
        <v>294.38</v>
      </c>
      <c r="G165" s="1"/>
    </row>
    <row r="166" spans="1:7" x14ac:dyDescent="0.25">
      <c r="A166" s="7">
        <v>44743</v>
      </c>
      <c r="B166" s="2" t="s">
        <v>9</v>
      </c>
      <c r="C166" s="2" t="s">
        <v>14</v>
      </c>
      <c r="D166" s="2">
        <v>6200</v>
      </c>
      <c r="E166" s="4">
        <v>1503.32</v>
      </c>
      <c r="G166" s="1"/>
    </row>
    <row r="167" spans="1:7" x14ac:dyDescent="0.25">
      <c r="A167" s="7">
        <v>44743</v>
      </c>
      <c r="B167" s="2" t="s">
        <v>9</v>
      </c>
      <c r="C167" s="2" t="s">
        <v>14</v>
      </c>
      <c r="D167" s="2">
        <v>6400</v>
      </c>
      <c r="E167" s="4">
        <v>2174.34</v>
      </c>
      <c r="G167" s="1"/>
    </row>
    <row r="168" spans="1:7" x14ac:dyDescent="0.25">
      <c r="A168" s="7">
        <v>44743</v>
      </c>
      <c r="B168" s="2" t="s">
        <v>9</v>
      </c>
      <c r="C168" s="2" t="s">
        <v>14</v>
      </c>
      <c r="D168" s="2">
        <v>6410</v>
      </c>
      <c r="E168" s="4">
        <v>1547</v>
      </c>
      <c r="G168" s="1"/>
    </row>
    <row r="169" spans="1:7" x14ac:dyDescent="0.25">
      <c r="A169" s="7">
        <v>44743</v>
      </c>
      <c r="B169" s="2" t="s">
        <v>9</v>
      </c>
      <c r="C169" s="2" t="s">
        <v>14</v>
      </c>
      <c r="D169" s="2">
        <v>6420</v>
      </c>
      <c r="E169" s="4">
        <v>1200.5</v>
      </c>
      <c r="G169" s="1"/>
    </row>
    <row r="170" spans="1:7" x14ac:dyDescent="0.25">
      <c r="A170" s="7">
        <v>44743</v>
      </c>
      <c r="B170" s="2" t="s">
        <v>9</v>
      </c>
      <c r="C170" s="2" t="s">
        <v>14</v>
      </c>
      <c r="D170" s="2">
        <v>6500</v>
      </c>
      <c r="E170" s="4">
        <v>1905.61</v>
      </c>
      <c r="G170" s="1"/>
    </row>
    <row r="171" spans="1:7" x14ac:dyDescent="0.25">
      <c r="A171" s="7">
        <v>44743</v>
      </c>
      <c r="B171" s="2" t="s">
        <v>9</v>
      </c>
      <c r="C171" s="2" t="s">
        <v>14</v>
      </c>
      <c r="D171" s="2">
        <v>6600</v>
      </c>
      <c r="E171" s="4">
        <v>3129.91</v>
      </c>
      <c r="G171" s="1"/>
    </row>
    <row r="172" spans="1:7" x14ac:dyDescent="0.25">
      <c r="A172" s="7">
        <v>44743</v>
      </c>
      <c r="B172" s="2" t="s">
        <v>9</v>
      </c>
      <c r="C172" s="2" t="s">
        <v>14</v>
      </c>
      <c r="D172" s="2">
        <v>6610</v>
      </c>
      <c r="E172" s="4">
        <v>1593.19</v>
      </c>
      <c r="G172" s="1"/>
    </row>
    <row r="173" spans="1:7" x14ac:dyDescent="0.25">
      <c r="A173" s="7">
        <v>44743</v>
      </c>
      <c r="B173" s="2" t="s">
        <v>9</v>
      </c>
      <c r="C173" s="2" t="s">
        <v>14</v>
      </c>
      <c r="D173" s="2">
        <v>6620</v>
      </c>
      <c r="E173" s="4">
        <v>604.79</v>
      </c>
      <c r="G173" s="1"/>
    </row>
    <row r="174" spans="1:7" x14ac:dyDescent="0.25">
      <c r="A174" s="7">
        <v>44743</v>
      </c>
      <c r="B174" s="2" t="s">
        <v>9</v>
      </c>
      <c r="C174" s="2" t="s">
        <v>14</v>
      </c>
      <c r="D174" s="2">
        <v>6700</v>
      </c>
      <c r="E174" s="4">
        <v>401.68</v>
      </c>
      <c r="G174" s="1"/>
    </row>
    <row r="175" spans="1:7" x14ac:dyDescent="0.25">
      <c r="A175" s="7">
        <v>44743</v>
      </c>
      <c r="B175" s="2" t="s">
        <v>9</v>
      </c>
      <c r="C175" s="2" t="s">
        <v>14</v>
      </c>
      <c r="D175" s="2">
        <v>6999</v>
      </c>
      <c r="E175" s="4">
        <v>1005.59</v>
      </c>
      <c r="G175" s="1"/>
    </row>
    <row r="176" spans="1:7" x14ac:dyDescent="0.25">
      <c r="A176" s="7">
        <v>44774</v>
      </c>
      <c r="B176" s="2" t="s">
        <v>5</v>
      </c>
      <c r="C176" s="2" t="s">
        <v>6</v>
      </c>
      <c r="D176" s="2">
        <v>3100</v>
      </c>
      <c r="E176" s="4">
        <v>-636760.82999999996</v>
      </c>
      <c r="G176" s="1"/>
    </row>
    <row r="177" spans="1:7" x14ac:dyDescent="0.25">
      <c r="A177" s="7">
        <v>44774</v>
      </c>
      <c r="B177" s="2" t="s">
        <v>5</v>
      </c>
      <c r="C177" s="2" t="s">
        <v>6</v>
      </c>
      <c r="D177" s="2">
        <v>3200</v>
      </c>
      <c r="E177" s="4">
        <v>-631435.07999999996</v>
      </c>
      <c r="G177" s="1"/>
    </row>
    <row r="178" spans="1:7" x14ac:dyDescent="0.25">
      <c r="A178" s="7">
        <v>44774</v>
      </c>
      <c r="B178" s="2" t="s">
        <v>5</v>
      </c>
      <c r="C178" s="2" t="s">
        <v>6</v>
      </c>
      <c r="D178" s="2">
        <v>3300</v>
      </c>
      <c r="E178" s="4">
        <v>-9583.99</v>
      </c>
      <c r="G178" s="1"/>
    </row>
    <row r="179" spans="1:7" x14ac:dyDescent="0.25">
      <c r="A179" s="7">
        <v>44774</v>
      </c>
      <c r="B179" s="2" t="s">
        <v>5</v>
      </c>
      <c r="C179" s="2" t="s">
        <v>6</v>
      </c>
      <c r="D179" s="2">
        <v>3400</v>
      </c>
      <c r="E179" s="4">
        <v>-918.04</v>
      </c>
      <c r="G179" s="1"/>
    </row>
    <row r="180" spans="1:7" x14ac:dyDescent="0.25">
      <c r="A180" s="7">
        <v>44774</v>
      </c>
      <c r="B180" s="2" t="s">
        <v>5</v>
      </c>
      <c r="C180" s="2" t="s">
        <v>6</v>
      </c>
      <c r="D180" s="2">
        <v>3900</v>
      </c>
      <c r="E180" s="4">
        <v>-456.15</v>
      </c>
      <c r="G180" s="1"/>
    </row>
    <row r="181" spans="1:7" x14ac:dyDescent="0.25">
      <c r="A181" s="7">
        <v>44774</v>
      </c>
      <c r="B181" s="2" t="s">
        <v>8</v>
      </c>
      <c r="C181" s="2" t="s">
        <v>6</v>
      </c>
      <c r="D181" s="2">
        <v>3100</v>
      </c>
      <c r="E181" s="4">
        <v>-843878.25</v>
      </c>
      <c r="G181" s="1"/>
    </row>
    <row r="182" spans="1:7" x14ac:dyDescent="0.25">
      <c r="A182" s="7">
        <v>44774</v>
      </c>
      <c r="B182" s="2" t="s">
        <v>8</v>
      </c>
      <c r="C182" s="2" t="s">
        <v>6</v>
      </c>
      <c r="D182" s="2">
        <v>3200</v>
      </c>
      <c r="E182" s="4">
        <v>-790197.96</v>
      </c>
      <c r="G182" s="1"/>
    </row>
    <row r="183" spans="1:7" x14ac:dyDescent="0.25">
      <c r="A183" s="7">
        <v>44774</v>
      </c>
      <c r="B183" s="2" t="s">
        <v>8</v>
      </c>
      <c r="C183" s="2" t="s">
        <v>6</v>
      </c>
      <c r="D183" s="2">
        <v>3300</v>
      </c>
      <c r="E183" s="4">
        <v>-18995.47</v>
      </c>
      <c r="G183" s="1"/>
    </row>
    <row r="184" spans="1:7" x14ac:dyDescent="0.25">
      <c r="A184" s="7">
        <v>44774</v>
      </c>
      <c r="B184" s="2" t="s">
        <v>8</v>
      </c>
      <c r="C184" s="2" t="s">
        <v>6</v>
      </c>
      <c r="D184" s="2">
        <v>3400</v>
      </c>
      <c r="E184" s="4">
        <v>-1902.97</v>
      </c>
      <c r="G184" s="1"/>
    </row>
    <row r="185" spans="1:7" x14ac:dyDescent="0.25">
      <c r="A185" s="7">
        <v>44774</v>
      </c>
      <c r="B185" s="2" t="s">
        <v>8</v>
      </c>
      <c r="C185" s="2" t="s">
        <v>6</v>
      </c>
      <c r="D185" s="2">
        <v>3900</v>
      </c>
      <c r="E185" s="4">
        <v>-912.11</v>
      </c>
      <c r="G185" s="1"/>
    </row>
    <row r="186" spans="1:7" x14ac:dyDescent="0.25">
      <c r="A186" s="7">
        <v>44774</v>
      </c>
      <c r="B186" s="2" t="s">
        <v>9</v>
      </c>
      <c r="C186" s="2" t="s">
        <v>6</v>
      </c>
      <c r="D186" s="2">
        <v>3100</v>
      </c>
      <c r="E186" s="4">
        <v>-780645.26</v>
      </c>
      <c r="G186" s="1"/>
    </row>
    <row r="187" spans="1:7" x14ac:dyDescent="0.25">
      <c r="A187" s="7">
        <v>44774</v>
      </c>
      <c r="B187" s="2" t="s">
        <v>9</v>
      </c>
      <c r="C187" s="2" t="s">
        <v>6</v>
      </c>
      <c r="D187" s="2">
        <v>3200</v>
      </c>
      <c r="E187" s="4">
        <v>-749055.89</v>
      </c>
      <c r="G187" s="1"/>
    </row>
    <row r="188" spans="1:7" x14ac:dyDescent="0.25">
      <c r="A188" s="7">
        <v>44774</v>
      </c>
      <c r="B188" s="2" t="s">
        <v>9</v>
      </c>
      <c r="C188" s="2" t="s">
        <v>6</v>
      </c>
      <c r="D188" s="2">
        <v>3300</v>
      </c>
      <c r="E188" s="4">
        <v>-18416.46</v>
      </c>
      <c r="G188" s="1"/>
    </row>
    <row r="189" spans="1:7" x14ac:dyDescent="0.25">
      <c r="A189" s="7">
        <v>44774</v>
      </c>
      <c r="B189" s="2" t="s">
        <v>9</v>
      </c>
      <c r="C189" s="2" t="s">
        <v>6</v>
      </c>
      <c r="D189" s="2">
        <v>3400</v>
      </c>
      <c r="E189" s="4">
        <v>-2866.87</v>
      </c>
      <c r="G189" s="1"/>
    </row>
    <row r="190" spans="1:7" x14ac:dyDescent="0.25">
      <c r="A190" s="7">
        <v>44774</v>
      </c>
      <c r="B190" s="2" t="s">
        <v>9</v>
      </c>
      <c r="C190" s="2" t="s">
        <v>6</v>
      </c>
      <c r="D190" s="2">
        <v>3900</v>
      </c>
      <c r="E190" s="4">
        <v>-1400.74</v>
      </c>
      <c r="G190" s="1"/>
    </row>
    <row r="191" spans="1:7" x14ac:dyDescent="0.25">
      <c r="A191" s="7">
        <v>44774</v>
      </c>
      <c r="B191" s="2" t="s">
        <v>5</v>
      </c>
      <c r="C191" s="2" t="s">
        <v>10</v>
      </c>
      <c r="D191" s="2">
        <v>4100</v>
      </c>
      <c r="E191" s="4">
        <v>269008.06</v>
      </c>
      <c r="G191" s="1"/>
    </row>
    <row r="192" spans="1:7" x14ac:dyDescent="0.25">
      <c r="A192" s="7">
        <v>44774</v>
      </c>
      <c r="B192" s="2" t="s">
        <v>5</v>
      </c>
      <c r="C192" s="2" t="s">
        <v>10</v>
      </c>
      <c r="D192" s="2">
        <v>4110</v>
      </c>
      <c r="E192" s="4">
        <v>62883.79</v>
      </c>
      <c r="G192" s="1"/>
    </row>
    <row r="193" spans="1:7" x14ac:dyDescent="0.25">
      <c r="A193" s="7">
        <v>44774</v>
      </c>
      <c r="B193" s="2" t="s">
        <v>5</v>
      </c>
      <c r="C193" s="2" t="s">
        <v>10</v>
      </c>
      <c r="D193" s="2">
        <v>4130</v>
      </c>
      <c r="E193" s="4">
        <v>25018.36</v>
      </c>
      <c r="G193" s="1"/>
    </row>
    <row r="194" spans="1:7" x14ac:dyDescent="0.25">
      <c r="A194" s="7">
        <v>44774</v>
      </c>
      <c r="B194" s="2" t="s">
        <v>5</v>
      </c>
      <c r="C194" s="2" t="s">
        <v>10</v>
      </c>
      <c r="D194" s="2">
        <v>4140</v>
      </c>
      <c r="E194" s="4">
        <v>7349.68</v>
      </c>
      <c r="G194" s="1"/>
    </row>
    <row r="195" spans="1:7" x14ac:dyDescent="0.25">
      <c r="A195" s="7">
        <v>44774</v>
      </c>
      <c r="B195" s="2" t="s">
        <v>5</v>
      </c>
      <c r="C195" s="2" t="s">
        <v>10</v>
      </c>
      <c r="D195" s="2">
        <v>4200</v>
      </c>
      <c r="E195" s="4">
        <v>297028.47999999998</v>
      </c>
      <c r="G195" s="1"/>
    </row>
    <row r="196" spans="1:7" x14ac:dyDescent="0.25">
      <c r="A196" s="7">
        <v>44774</v>
      </c>
      <c r="B196" s="2" t="s">
        <v>5</v>
      </c>
      <c r="C196" s="2" t="s">
        <v>10</v>
      </c>
      <c r="D196" s="2">
        <v>4300</v>
      </c>
      <c r="E196" s="4">
        <v>24923.29</v>
      </c>
      <c r="G196" s="1"/>
    </row>
    <row r="197" spans="1:7" x14ac:dyDescent="0.25">
      <c r="A197" s="7">
        <v>44774</v>
      </c>
      <c r="B197" s="2" t="s">
        <v>5</v>
      </c>
      <c r="C197" s="2" t="s">
        <v>10</v>
      </c>
      <c r="D197" s="2">
        <v>4400</v>
      </c>
      <c r="E197" s="4">
        <v>18250.87</v>
      </c>
      <c r="G197" s="1"/>
    </row>
    <row r="198" spans="1:7" x14ac:dyDescent="0.25">
      <c r="A198" s="7">
        <v>44774</v>
      </c>
      <c r="B198" s="2" t="s">
        <v>5</v>
      </c>
      <c r="C198" s="2" t="s">
        <v>10</v>
      </c>
      <c r="D198" s="2">
        <v>4500</v>
      </c>
      <c r="E198" s="4">
        <v>37275.96</v>
      </c>
      <c r="G198" s="1"/>
    </row>
    <row r="199" spans="1:7" x14ac:dyDescent="0.25">
      <c r="A199" s="7">
        <v>44774</v>
      </c>
      <c r="B199" s="2" t="s">
        <v>5</v>
      </c>
      <c r="C199" s="2" t="s">
        <v>10</v>
      </c>
      <c r="D199" s="2">
        <v>4700</v>
      </c>
      <c r="E199" s="4">
        <v>98864.21</v>
      </c>
      <c r="G199" s="1"/>
    </row>
    <row r="200" spans="1:7" x14ac:dyDescent="0.25">
      <c r="A200" s="7">
        <v>44774</v>
      </c>
      <c r="B200" s="2" t="s">
        <v>5</v>
      </c>
      <c r="C200" s="2" t="s">
        <v>10</v>
      </c>
      <c r="D200" s="2">
        <v>4800</v>
      </c>
      <c r="E200" s="4">
        <v>175285.81</v>
      </c>
      <c r="G200" s="1"/>
    </row>
    <row r="201" spans="1:7" x14ac:dyDescent="0.25">
      <c r="A201" s="7">
        <v>44774</v>
      </c>
      <c r="B201" s="2" t="s">
        <v>5</v>
      </c>
      <c r="C201" s="2" t="s">
        <v>10</v>
      </c>
      <c r="D201" s="2">
        <v>4900</v>
      </c>
      <c r="E201" s="4">
        <v>24630.85</v>
      </c>
      <c r="G201" s="1"/>
    </row>
    <row r="202" spans="1:7" x14ac:dyDescent="0.25">
      <c r="A202" s="7">
        <v>44774</v>
      </c>
      <c r="B202" s="2" t="s">
        <v>5</v>
      </c>
      <c r="C202" s="2" t="s">
        <v>10</v>
      </c>
      <c r="D202" s="2">
        <v>4950</v>
      </c>
      <c r="E202" s="4">
        <v>48774.74</v>
      </c>
      <c r="G202" s="1"/>
    </row>
    <row r="203" spans="1:7" x14ac:dyDescent="0.25">
      <c r="A203" s="7">
        <v>44774</v>
      </c>
      <c r="B203" s="2" t="s">
        <v>5</v>
      </c>
      <c r="C203" s="2" t="s">
        <v>10</v>
      </c>
      <c r="D203" s="2">
        <v>4999</v>
      </c>
      <c r="E203" s="4">
        <v>-125242.57</v>
      </c>
      <c r="G203" s="1"/>
    </row>
    <row r="204" spans="1:7" x14ac:dyDescent="0.25">
      <c r="A204" s="7">
        <v>44774</v>
      </c>
      <c r="B204" s="2" t="s">
        <v>8</v>
      </c>
      <c r="C204" s="2" t="s">
        <v>10</v>
      </c>
      <c r="D204" s="2">
        <v>4100</v>
      </c>
      <c r="E204" s="4">
        <v>307115.89</v>
      </c>
      <c r="G204" s="1"/>
    </row>
    <row r="205" spans="1:7" x14ac:dyDescent="0.25">
      <c r="A205" s="7">
        <v>44774</v>
      </c>
      <c r="B205" s="2" t="s">
        <v>8</v>
      </c>
      <c r="C205" s="2" t="s">
        <v>10</v>
      </c>
      <c r="D205" s="2">
        <v>4110</v>
      </c>
      <c r="E205" s="4">
        <v>62464.639999999999</v>
      </c>
      <c r="G205" s="1"/>
    </row>
    <row r="206" spans="1:7" x14ac:dyDescent="0.25">
      <c r="A206" s="7">
        <v>44774</v>
      </c>
      <c r="B206" s="2" t="s">
        <v>8</v>
      </c>
      <c r="C206" s="2" t="s">
        <v>10</v>
      </c>
      <c r="D206" s="2">
        <v>4130</v>
      </c>
      <c r="E206" s="4">
        <v>26117.03</v>
      </c>
      <c r="G206" s="1"/>
    </row>
    <row r="207" spans="1:7" x14ac:dyDescent="0.25">
      <c r="A207" s="7">
        <v>44774</v>
      </c>
      <c r="B207" s="2" t="s">
        <v>8</v>
      </c>
      <c r="C207" s="2" t="s">
        <v>10</v>
      </c>
      <c r="D207" s="2">
        <v>4140</v>
      </c>
      <c r="E207" s="4">
        <v>11758.67</v>
      </c>
      <c r="G207" s="1"/>
    </row>
    <row r="208" spans="1:7" x14ac:dyDescent="0.25">
      <c r="A208" s="7">
        <v>44774</v>
      </c>
      <c r="B208" s="2" t="s">
        <v>8</v>
      </c>
      <c r="C208" s="2" t="s">
        <v>10</v>
      </c>
      <c r="D208" s="2">
        <v>4200</v>
      </c>
      <c r="E208" s="4">
        <v>326790.21999999997</v>
      </c>
      <c r="G208" s="1"/>
    </row>
    <row r="209" spans="1:7" x14ac:dyDescent="0.25">
      <c r="A209" s="7">
        <v>44774</v>
      </c>
      <c r="B209" s="2" t="s">
        <v>8</v>
      </c>
      <c r="C209" s="2" t="s">
        <v>10</v>
      </c>
      <c r="D209" s="2">
        <v>4300</v>
      </c>
      <c r="E209" s="4">
        <v>43821.54</v>
      </c>
      <c r="G209" s="1"/>
    </row>
    <row r="210" spans="1:7" x14ac:dyDescent="0.25">
      <c r="A210" s="7">
        <v>44774</v>
      </c>
      <c r="B210" s="2" t="s">
        <v>8</v>
      </c>
      <c r="C210" s="2" t="s">
        <v>10</v>
      </c>
      <c r="D210" s="2">
        <v>4400</v>
      </c>
      <c r="E210" s="4">
        <v>29619.48</v>
      </c>
      <c r="G210" s="1"/>
    </row>
    <row r="211" spans="1:7" x14ac:dyDescent="0.25">
      <c r="A211" s="7">
        <v>44774</v>
      </c>
      <c r="B211" s="2" t="s">
        <v>8</v>
      </c>
      <c r="C211" s="2" t="s">
        <v>10</v>
      </c>
      <c r="D211" s="2">
        <v>4500</v>
      </c>
      <c r="E211" s="4">
        <v>51524.47</v>
      </c>
      <c r="G211" s="1"/>
    </row>
    <row r="212" spans="1:7" x14ac:dyDescent="0.25">
      <c r="A212" s="7">
        <v>44774</v>
      </c>
      <c r="B212" s="2" t="s">
        <v>8</v>
      </c>
      <c r="C212" s="2" t="s">
        <v>10</v>
      </c>
      <c r="D212" s="2">
        <v>4700</v>
      </c>
      <c r="E212" s="4">
        <v>144732.25</v>
      </c>
      <c r="G212" s="1"/>
    </row>
    <row r="213" spans="1:7" x14ac:dyDescent="0.25">
      <c r="A213" s="7">
        <v>44774</v>
      </c>
      <c r="B213" s="2" t="s">
        <v>8</v>
      </c>
      <c r="C213" s="2" t="s">
        <v>10</v>
      </c>
      <c r="D213" s="2">
        <v>4800</v>
      </c>
      <c r="E213" s="4">
        <v>178085.25</v>
      </c>
      <c r="G213" s="1"/>
    </row>
    <row r="214" spans="1:7" x14ac:dyDescent="0.25">
      <c r="A214" s="7">
        <v>44774</v>
      </c>
      <c r="B214" s="2" t="s">
        <v>8</v>
      </c>
      <c r="C214" s="2" t="s">
        <v>10</v>
      </c>
      <c r="D214" s="2">
        <v>4900</v>
      </c>
      <c r="E214" s="4">
        <v>37865.410000000003</v>
      </c>
      <c r="G214" s="1"/>
    </row>
    <row r="215" spans="1:7" x14ac:dyDescent="0.25">
      <c r="A215" s="7">
        <v>44774</v>
      </c>
      <c r="B215" s="2" t="s">
        <v>8</v>
      </c>
      <c r="C215" s="2" t="s">
        <v>10</v>
      </c>
      <c r="D215" s="2">
        <v>4950</v>
      </c>
      <c r="E215" s="4">
        <v>37668.080000000002</v>
      </c>
      <c r="G215" s="1"/>
    </row>
    <row r="216" spans="1:7" x14ac:dyDescent="0.25">
      <c r="A216" s="7">
        <v>44774</v>
      </c>
      <c r="B216" s="2" t="s">
        <v>8</v>
      </c>
      <c r="C216" s="2" t="s">
        <v>10</v>
      </c>
      <c r="D216" s="2">
        <v>4999</v>
      </c>
      <c r="E216" s="4">
        <v>-130972.95</v>
      </c>
      <c r="G216" s="1"/>
    </row>
    <row r="217" spans="1:7" x14ac:dyDescent="0.25">
      <c r="A217" s="7">
        <v>44774</v>
      </c>
      <c r="B217" s="2" t="s">
        <v>9</v>
      </c>
      <c r="C217" s="2" t="s">
        <v>10</v>
      </c>
      <c r="D217" s="2">
        <v>4100</v>
      </c>
      <c r="E217" s="4">
        <v>356546.42</v>
      </c>
      <c r="G217" s="1"/>
    </row>
    <row r="218" spans="1:7" x14ac:dyDescent="0.25">
      <c r="A218" s="7">
        <v>44774</v>
      </c>
      <c r="B218" s="2" t="s">
        <v>9</v>
      </c>
      <c r="C218" s="2" t="s">
        <v>10</v>
      </c>
      <c r="D218" s="2">
        <v>4110</v>
      </c>
      <c r="E218" s="4">
        <v>65779.100000000006</v>
      </c>
      <c r="G218" s="1"/>
    </row>
    <row r="219" spans="1:7" x14ac:dyDescent="0.25">
      <c r="A219" s="7">
        <v>44774</v>
      </c>
      <c r="B219" s="2" t="s">
        <v>9</v>
      </c>
      <c r="C219" s="2" t="s">
        <v>10</v>
      </c>
      <c r="D219" s="2">
        <v>4130</v>
      </c>
      <c r="E219" s="4">
        <v>33988.910000000003</v>
      </c>
      <c r="G219" s="1"/>
    </row>
    <row r="220" spans="1:7" x14ac:dyDescent="0.25">
      <c r="A220" s="7">
        <v>44774</v>
      </c>
      <c r="B220" s="2" t="s">
        <v>9</v>
      </c>
      <c r="C220" s="2" t="s">
        <v>10</v>
      </c>
      <c r="D220" s="2">
        <v>4140</v>
      </c>
      <c r="E220" s="4">
        <v>13662.43</v>
      </c>
      <c r="G220" s="1"/>
    </row>
    <row r="221" spans="1:7" x14ac:dyDescent="0.25">
      <c r="A221" s="7">
        <v>44774</v>
      </c>
      <c r="B221" s="2" t="s">
        <v>9</v>
      </c>
      <c r="C221" s="2" t="s">
        <v>10</v>
      </c>
      <c r="D221" s="2">
        <v>4200</v>
      </c>
      <c r="E221" s="4">
        <v>371833.74</v>
      </c>
      <c r="G221" s="1"/>
    </row>
    <row r="222" spans="1:7" x14ac:dyDescent="0.25">
      <c r="A222" s="7">
        <v>44774</v>
      </c>
      <c r="B222" s="2" t="s">
        <v>9</v>
      </c>
      <c r="C222" s="2" t="s">
        <v>10</v>
      </c>
      <c r="D222" s="2">
        <v>4300</v>
      </c>
      <c r="E222" s="4">
        <v>49919.49</v>
      </c>
      <c r="G222" s="1"/>
    </row>
    <row r="223" spans="1:7" x14ac:dyDescent="0.25">
      <c r="A223" s="7">
        <v>44774</v>
      </c>
      <c r="B223" s="2" t="s">
        <v>9</v>
      </c>
      <c r="C223" s="2" t="s">
        <v>10</v>
      </c>
      <c r="D223" s="2">
        <v>4400</v>
      </c>
      <c r="E223" s="4">
        <v>27136.66</v>
      </c>
      <c r="G223" s="1"/>
    </row>
    <row r="224" spans="1:7" x14ac:dyDescent="0.25">
      <c r="A224" s="7">
        <v>44774</v>
      </c>
      <c r="B224" s="2" t="s">
        <v>9</v>
      </c>
      <c r="C224" s="2" t="s">
        <v>10</v>
      </c>
      <c r="D224" s="2">
        <v>4500</v>
      </c>
      <c r="E224" s="4">
        <v>56330.01</v>
      </c>
      <c r="G224" s="1"/>
    </row>
    <row r="225" spans="1:7" x14ac:dyDescent="0.25">
      <c r="A225" s="7">
        <v>44774</v>
      </c>
      <c r="B225" s="2" t="s">
        <v>9</v>
      </c>
      <c r="C225" s="2" t="s">
        <v>10</v>
      </c>
      <c r="D225" s="2">
        <v>4700</v>
      </c>
      <c r="E225" s="4">
        <v>169076.95</v>
      </c>
      <c r="G225" s="1"/>
    </row>
    <row r="226" spans="1:7" x14ac:dyDescent="0.25">
      <c r="A226" s="7">
        <v>44774</v>
      </c>
      <c r="B226" s="2" t="s">
        <v>9</v>
      </c>
      <c r="C226" s="2" t="s">
        <v>10</v>
      </c>
      <c r="D226" s="2">
        <v>4800</v>
      </c>
      <c r="E226" s="4">
        <v>187116.97</v>
      </c>
      <c r="G226" s="1"/>
    </row>
    <row r="227" spans="1:7" x14ac:dyDescent="0.25">
      <c r="A227" s="7">
        <v>44774</v>
      </c>
      <c r="B227" s="2" t="s">
        <v>9</v>
      </c>
      <c r="C227" s="2" t="s">
        <v>10</v>
      </c>
      <c r="D227" s="2">
        <v>4900</v>
      </c>
      <c r="E227" s="4">
        <v>45191.1</v>
      </c>
      <c r="G227" s="1"/>
    </row>
    <row r="228" spans="1:7" x14ac:dyDescent="0.25">
      <c r="A228" s="7">
        <v>44774</v>
      </c>
      <c r="B228" s="2" t="s">
        <v>9</v>
      </c>
      <c r="C228" s="2" t="s">
        <v>10</v>
      </c>
      <c r="D228" s="2">
        <v>4950</v>
      </c>
      <c r="E228" s="4">
        <v>37352.839999999997</v>
      </c>
      <c r="G228" s="1"/>
    </row>
    <row r="229" spans="1:7" x14ac:dyDescent="0.25">
      <c r="A229" s="7">
        <v>44774</v>
      </c>
      <c r="B229" s="2" t="s">
        <v>9</v>
      </c>
      <c r="C229" s="2" t="s">
        <v>10</v>
      </c>
      <c r="D229" s="2">
        <v>4999</v>
      </c>
      <c r="E229" s="4">
        <v>-134567.35</v>
      </c>
      <c r="G229" s="1"/>
    </row>
    <row r="230" spans="1:7" x14ac:dyDescent="0.25">
      <c r="A230" s="7">
        <v>44774</v>
      </c>
      <c r="B230" s="2" t="s">
        <v>5</v>
      </c>
      <c r="C230" s="2" t="s">
        <v>12</v>
      </c>
      <c r="D230" s="2">
        <v>5100</v>
      </c>
      <c r="E230" s="4">
        <v>19443.830000000002</v>
      </c>
      <c r="G230" s="1"/>
    </row>
    <row r="231" spans="1:7" x14ac:dyDescent="0.25">
      <c r="A231" s="7">
        <v>44774</v>
      </c>
      <c r="B231" s="2" t="s">
        <v>5</v>
      </c>
      <c r="C231" s="2" t="s">
        <v>12</v>
      </c>
      <c r="D231" s="2">
        <v>5130</v>
      </c>
      <c r="E231" s="4">
        <v>1202.8900000000001</v>
      </c>
      <c r="G231" s="1"/>
    </row>
    <row r="232" spans="1:7" x14ac:dyDescent="0.25">
      <c r="A232" s="7">
        <v>44774</v>
      </c>
      <c r="B232" s="2" t="s">
        <v>5</v>
      </c>
      <c r="C232" s="2" t="s">
        <v>12</v>
      </c>
      <c r="D232" s="2">
        <v>5140</v>
      </c>
      <c r="E232" s="4">
        <v>494.18</v>
      </c>
      <c r="G232" s="1"/>
    </row>
    <row r="233" spans="1:7" x14ac:dyDescent="0.25">
      <c r="A233" s="7">
        <v>44774</v>
      </c>
      <c r="B233" s="2" t="s">
        <v>5</v>
      </c>
      <c r="C233" s="2" t="s">
        <v>12</v>
      </c>
      <c r="D233" s="2">
        <v>5200</v>
      </c>
      <c r="E233" s="4">
        <v>1095.3699999999999</v>
      </c>
      <c r="G233" s="1"/>
    </row>
    <row r="234" spans="1:7" x14ac:dyDescent="0.25">
      <c r="A234" s="7">
        <v>44774</v>
      </c>
      <c r="B234" s="2" t="s">
        <v>5</v>
      </c>
      <c r="C234" s="2" t="s">
        <v>12</v>
      </c>
      <c r="D234" s="2">
        <v>5300</v>
      </c>
      <c r="E234" s="4">
        <v>963.81</v>
      </c>
      <c r="G234" s="1"/>
    </row>
    <row r="235" spans="1:7" x14ac:dyDescent="0.25">
      <c r="A235" s="7">
        <v>44774</v>
      </c>
      <c r="B235" s="2" t="s">
        <v>5</v>
      </c>
      <c r="C235" s="2" t="s">
        <v>12</v>
      </c>
      <c r="D235" s="2">
        <v>5400</v>
      </c>
      <c r="E235" s="4">
        <v>599.28</v>
      </c>
      <c r="G235" s="1"/>
    </row>
    <row r="236" spans="1:7" x14ac:dyDescent="0.25">
      <c r="A236" s="7">
        <v>44774</v>
      </c>
      <c r="B236" s="2" t="s">
        <v>5</v>
      </c>
      <c r="C236" s="2" t="s">
        <v>12</v>
      </c>
      <c r="D236" s="2">
        <v>5500</v>
      </c>
      <c r="E236" s="4">
        <v>18595.38</v>
      </c>
      <c r="G236" s="1"/>
    </row>
    <row r="237" spans="1:7" x14ac:dyDescent="0.25">
      <c r="A237" s="7">
        <v>44774</v>
      </c>
      <c r="B237" s="2" t="s">
        <v>5</v>
      </c>
      <c r="C237" s="2" t="s">
        <v>12</v>
      </c>
      <c r="D237" s="2">
        <v>5700</v>
      </c>
      <c r="E237" s="4">
        <v>2422.1999999999998</v>
      </c>
      <c r="G237" s="1"/>
    </row>
    <row r="238" spans="1:7" x14ac:dyDescent="0.25">
      <c r="A238" s="7">
        <v>44774</v>
      </c>
      <c r="B238" s="2" t="s">
        <v>5</v>
      </c>
      <c r="C238" s="2" t="s">
        <v>12</v>
      </c>
      <c r="D238" s="2">
        <v>5800</v>
      </c>
      <c r="E238" s="4">
        <v>995.98</v>
      </c>
      <c r="G238" s="1"/>
    </row>
    <row r="239" spans="1:7" x14ac:dyDescent="0.25">
      <c r="A239" s="7">
        <v>44774</v>
      </c>
      <c r="B239" s="2" t="s">
        <v>5</v>
      </c>
      <c r="C239" s="2" t="s">
        <v>12</v>
      </c>
      <c r="D239" s="2">
        <v>6000</v>
      </c>
      <c r="E239" s="4">
        <v>521.45000000000005</v>
      </c>
      <c r="G239" s="1"/>
    </row>
    <row r="240" spans="1:7" x14ac:dyDescent="0.25">
      <c r="A240" s="7">
        <v>44774</v>
      </c>
      <c r="B240" s="2" t="s">
        <v>5</v>
      </c>
      <c r="C240" s="2" t="s">
        <v>12</v>
      </c>
      <c r="D240" s="2">
        <v>6200</v>
      </c>
      <c r="E240" s="4">
        <v>2345.0100000000002</v>
      </c>
      <c r="G240" s="1"/>
    </row>
    <row r="241" spans="1:7" x14ac:dyDescent="0.25">
      <c r="A241" s="7">
        <v>44774</v>
      </c>
      <c r="B241" s="2" t="s">
        <v>5</v>
      </c>
      <c r="C241" s="2" t="s">
        <v>12</v>
      </c>
      <c r="D241" s="2">
        <v>6400</v>
      </c>
      <c r="E241" s="4">
        <v>3410.11</v>
      </c>
      <c r="G241" s="1"/>
    </row>
    <row r="242" spans="1:7" x14ac:dyDescent="0.25">
      <c r="A242" s="7">
        <v>44774</v>
      </c>
      <c r="B242" s="2" t="s">
        <v>5</v>
      </c>
      <c r="C242" s="2" t="s">
        <v>12</v>
      </c>
      <c r="D242" s="2">
        <v>6410</v>
      </c>
      <c r="E242" s="4">
        <v>2524.4</v>
      </c>
      <c r="G242" s="1"/>
    </row>
    <row r="243" spans="1:7" x14ac:dyDescent="0.25">
      <c r="A243" s="7">
        <v>44774</v>
      </c>
      <c r="B243" s="2" t="s">
        <v>5</v>
      </c>
      <c r="C243" s="2" t="s">
        <v>12</v>
      </c>
      <c r="D243" s="2">
        <v>6420</v>
      </c>
      <c r="E243" s="4">
        <v>1908.5</v>
      </c>
      <c r="G243" s="1"/>
    </row>
    <row r="244" spans="1:7" x14ac:dyDescent="0.25">
      <c r="A244" s="7">
        <v>44774</v>
      </c>
      <c r="B244" s="2" t="s">
        <v>5</v>
      </c>
      <c r="C244" s="2" t="s">
        <v>12</v>
      </c>
      <c r="D244" s="2">
        <v>6500</v>
      </c>
      <c r="E244" s="4">
        <v>2928.34</v>
      </c>
      <c r="G244" s="1"/>
    </row>
    <row r="245" spans="1:7" x14ac:dyDescent="0.25">
      <c r="A245" s="7">
        <v>44774</v>
      </c>
      <c r="B245" s="2" t="s">
        <v>5</v>
      </c>
      <c r="C245" s="2" t="s">
        <v>12</v>
      </c>
      <c r="D245" s="2">
        <v>6600</v>
      </c>
      <c r="E245" s="4">
        <v>5014.16</v>
      </c>
      <c r="G245" s="1"/>
    </row>
    <row r="246" spans="1:7" x14ac:dyDescent="0.25">
      <c r="A246" s="7">
        <v>44774</v>
      </c>
      <c r="B246" s="2" t="s">
        <v>5</v>
      </c>
      <c r="C246" s="2" t="s">
        <v>12</v>
      </c>
      <c r="D246" s="2">
        <v>6610</v>
      </c>
      <c r="E246" s="4">
        <v>2443.94</v>
      </c>
      <c r="G246" s="1"/>
    </row>
    <row r="247" spans="1:7" x14ac:dyDescent="0.25">
      <c r="A247" s="7">
        <v>44774</v>
      </c>
      <c r="B247" s="2" t="s">
        <v>5</v>
      </c>
      <c r="C247" s="2" t="s">
        <v>12</v>
      </c>
      <c r="D247" s="2">
        <v>6620</v>
      </c>
      <c r="E247" s="4">
        <v>1002.81</v>
      </c>
      <c r="G247" s="1"/>
    </row>
    <row r="248" spans="1:7" x14ac:dyDescent="0.25">
      <c r="A248" s="7">
        <v>44774</v>
      </c>
      <c r="B248" s="2" t="s">
        <v>5</v>
      </c>
      <c r="C248" s="2" t="s">
        <v>12</v>
      </c>
      <c r="D248" s="2">
        <v>6700</v>
      </c>
      <c r="E248" s="4">
        <v>582.70000000000005</v>
      </c>
      <c r="G248" s="1"/>
    </row>
    <row r="249" spans="1:7" x14ac:dyDescent="0.25">
      <c r="A249" s="7">
        <v>44774</v>
      </c>
      <c r="B249" s="2" t="s">
        <v>5</v>
      </c>
      <c r="C249" s="2" t="s">
        <v>12</v>
      </c>
      <c r="D249" s="2">
        <v>6999</v>
      </c>
      <c r="E249" s="4">
        <v>1608.34</v>
      </c>
      <c r="G249" s="1"/>
    </row>
    <row r="250" spans="1:7" x14ac:dyDescent="0.25">
      <c r="A250" s="7">
        <v>44774</v>
      </c>
      <c r="B250" s="2" t="s">
        <v>8</v>
      </c>
      <c r="C250" s="2" t="s">
        <v>12</v>
      </c>
      <c r="D250" s="2">
        <v>5100</v>
      </c>
      <c r="E250" s="4">
        <v>20155.38</v>
      </c>
      <c r="G250" s="1"/>
    </row>
    <row r="251" spans="1:7" x14ac:dyDescent="0.25">
      <c r="A251" s="7">
        <v>44774</v>
      </c>
      <c r="B251" s="2" t="s">
        <v>8</v>
      </c>
      <c r="C251" s="2" t="s">
        <v>12</v>
      </c>
      <c r="D251" s="2">
        <v>5130</v>
      </c>
      <c r="E251" s="4">
        <v>1212.08</v>
      </c>
      <c r="G251" s="1"/>
    </row>
    <row r="252" spans="1:7" x14ac:dyDescent="0.25">
      <c r="A252" s="7">
        <v>44774</v>
      </c>
      <c r="B252" s="2" t="s">
        <v>8</v>
      </c>
      <c r="C252" s="2" t="s">
        <v>12</v>
      </c>
      <c r="D252" s="2">
        <v>5140</v>
      </c>
      <c r="E252" s="4">
        <v>514.02</v>
      </c>
      <c r="G252" s="1"/>
    </row>
    <row r="253" spans="1:7" x14ac:dyDescent="0.25">
      <c r="A253" s="7">
        <v>44774</v>
      </c>
      <c r="B253" s="2" t="s">
        <v>8</v>
      </c>
      <c r="C253" s="2" t="s">
        <v>12</v>
      </c>
      <c r="D253" s="2">
        <v>5200</v>
      </c>
      <c r="E253" s="4">
        <v>1127.3399999999999</v>
      </c>
      <c r="G253" s="1"/>
    </row>
    <row r="254" spans="1:7" x14ac:dyDescent="0.25">
      <c r="A254" s="7">
        <v>44774</v>
      </c>
      <c r="B254" s="2" t="s">
        <v>8</v>
      </c>
      <c r="C254" s="2" t="s">
        <v>12</v>
      </c>
      <c r="D254" s="2">
        <v>5300</v>
      </c>
      <c r="E254" s="4">
        <v>1029.6400000000001</v>
      </c>
      <c r="G254" s="1"/>
    </row>
    <row r="255" spans="1:7" x14ac:dyDescent="0.25">
      <c r="A255" s="7">
        <v>44774</v>
      </c>
      <c r="B255" s="2" t="s">
        <v>8</v>
      </c>
      <c r="C255" s="2" t="s">
        <v>12</v>
      </c>
      <c r="D255" s="2">
        <v>5400</v>
      </c>
      <c r="E255" s="4">
        <v>621.15</v>
      </c>
      <c r="G255" s="1"/>
    </row>
    <row r="256" spans="1:7" x14ac:dyDescent="0.25">
      <c r="A256" s="7">
        <v>44774</v>
      </c>
      <c r="B256" s="2" t="s">
        <v>8</v>
      </c>
      <c r="C256" s="2" t="s">
        <v>12</v>
      </c>
      <c r="D256" s="2">
        <v>5500</v>
      </c>
      <c r="E256" s="4">
        <v>18788.689999999999</v>
      </c>
      <c r="G256" s="1"/>
    </row>
    <row r="257" spans="1:7" x14ac:dyDescent="0.25">
      <c r="A257" s="7">
        <v>44774</v>
      </c>
      <c r="B257" s="2" t="s">
        <v>8</v>
      </c>
      <c r="C257" s="2" t="s">
        <v>12</v>
      </c>
      <c r="D257" s="2">
        <v>5700</v>
      </c>
      <c r="E257" s="4">
        <v>2448.8000000000002</v>
      </c>
      <c r="G257" s="1"/>
    </row>
    <row r="258" spans="1:7" x14ac:dyDescent="0.25">
      <c r="A258" s="7">
        <v>44774</v>
      </c>
      <c r="B258" s="2" t="s">
        <v>8</v>
      </c>
      <c r="C258" s="2" t="s">
        <v>12</v>
      </c>
      <c r="D258" s="2">
        <v>5800</v>
      </c>
      <c r="E258" s="4">
        <v>1026.93</v>
      </c>
      <c r="G258" s="1"/>
    </row>
    <row r="259" spans="1:7" x14ac:dyDescent="0.25">
      <c r="A259" s="7">
        <v>44774</v>
      </c>
      <c r="B259" s="2" t="s">
        <v>8</v>
      </c>
      <c r="C259" s="2" t="s">
        <v>12</v>
      </c>
      <c r="D259" s="2">
        <v>6000</v>
      </c>
      <c r="E259" s="4">
        <v>554.52</v>
      </c>
      <c r="G259" s="1"/>
    </row>
    <row r="260" spans="1:7" x14ac:dyDescent="0.25">
      <c r="A260" s="7">
        <v>44774</v>
      </c>
      <c r="B260" s="2" t="s">
        <v>8</v>
      </c>
      <c r="C260" s="2" t="s">
        <v>12</v>
      </c>
      <c r="D260" s="2">
        <v>6200</v>
      </c>
      <c r="E260" s="4">
        <v>2447.8200000000002</v>
      </c>
      <c r="G260" s="1"/>
    </row>
    <row r="261" spans="1:7" x14ac:dyDescent="0.25">
      <c r="A261" s="7">
        <v>44774</v>
      </c>
      <c r="B261" s="2" t="s">
        <v>8</v>
      </c>
      <c r="C261" s="2" t="s">
        <v>12</v>
      </c>
      <c r="D261" s="2">
        <v>6400</v>
      </c>
      <c r="E261" s="4">
        <v>3519.27</v>
      </c>
      <c r="G261" s="1"/>
    </row>
    <row r="262" spans="1:7" x14ac:dyDescent="0.25">
      <c r="A262" s="7">
        <v>44774</v>
      </c>
      <c r="B262" s="2" t="s">
        <v>8</v>
      </c>
      <c r="C262" s="2" t="s">
        <v>12</v>
      </c>
      <c r="D262" s="2">
        <v>6410</v>
      </c>
      <c r="E262" s="4">
        <v>2604.81</v>
      </c>
      <c r="G262" s="1"/>
    </row>
    <row r="263" spans="1:7" x14ac:dyDescent="0.25">
      <c r="A263" s="7">
        <v>44774</v>
      </c>
      <c r="B263" s="2" t="s">
        <v>8</v>
      </c>
      <c r="C263" s="2" t="s">
        <v>12</v>
      </c>
      <c r="D263" s="2">
        <v>6420</v>
      </c>
      <c r="E263" s="4">
        <v>1940.42</v>
      </c>
      <c r="G263" s="1"/>
    </row>
    <row r="264" spans="1:7" x14ac:dyDescent="0.25">
      <c r="A264" s="7">
        <v>44774</v>
      </c>
      <c r="B264" s="2" t="s">
        <v>8</v>
      </c>
      <c r="C264" s="2" t="s">
        <v>12</v>
      </c>
      <c r="D264" s="2">
        <v>6500</v>
      </c>
      <c r="E264" s="4">
        <v>3051.5</v>
      </c>
      <c r="G264" s="1"/>
    </row>
    <row r="265" spans="1:7" x14ac:dyDescent="0.25">
      <c r="A265" s="7">
        <v>44774</v>
      </c>
      <c r="B265" s="2" t="s">
        <v>8</v>
      </c>
      <c r="C265" s="2" t="s">
        <v>12</v>
      </c>
      <c r="D265" s="2">
        <v>6600</v>
      </c>
      <c r="E265" s="4">
        <v>4988.3100000000004</v>
      </c>
      <c r="G265" s="1"/>
    </row>
    <row r="266" spans="1:7" x14ac:dyDescent="0.25">
      <c r="A266" s="7">
        <v>44774</v>
      </c>
      <c r="B266" s="2" t="s">
        <v>8</v>
      </c>
      <c r="C266" s="2" t="s">
        <v>12</v>
      </c>
      <c r="D266" s="2">
        <v>6610</v>
      </c>
      <c r="E266" s="4">
        <v>2485.71</v>
      </c>
      <c r="G266" s="1"/>
    </row>
    <row r="267" spans="1:7" x14ac:dyDescent="0.25">
      <c r="A267" s="7">
        <v>44774</v>
      </c>
      <c r="B267" s="2" t="s">
        <v>8</v>
      </c>
      <c r="C267" s="2" t="s">
        <v>12</v>
      </c>
      <c r="D267" s="2">
        <v>6620</v>
      </c>
      <c r="E267" s="4">
        <v>1017.79</v>
      </c>
      <c r="G267" s="1"/>
    </row>
    <row r="268" spans="1:7" x14ac:dyDescent="0.25">
      <c r="A268" s="7">
        <v>44774</v>
      </c>
      <c r="B268" s="2" t="s">
        <v>8</v>
      </c>
      <c r="C268" s="2" t="s">
        <v>12</v>
      </c>
      <c r="D268" s="2">
        <v>6700</v>
      </c>
      <c r="E268" s="4">
        <v>589.15</v>
      </c>
      <c r="G268" s="1"/>
    </row>
    <row r="269" spans="1:7" x14ac:dyDescent="0.25">
      <c r="A269" s="7">
        <v>44774</v>
      </c>
      <c r="B269" s="2" t="s">
        <v>8</v>
      </c>
      <c r="C269" s="2" t="s">
        <v>12</v>
      </c>
      <c r="D269" s="2">
        <v>6999</v>
      </c>
      <c r="E269" s="4">
        <v>1594.17</v>
      </c>
      <c r="G269" s="1"/>
    </row>
    <row r="270" spans="1:7" x14ac:dyDescent="0.25">
      <c r="A270" s="7">
        <v>44774</v>
      </c>
      <c r="B270" s="2" t="s">
        <v>9</v>
      </c>
      <c r="C270" s="2" t="s">
        <v>12</v>
      </c>
      <c r="D270" s="2">
        <v>5100</v>
      </c>
      <c r="E270" s="4">
        <v>21216.67</v>
      </c>
      <c r="G270" s="1"/>
    </row>
    <row r="271" spans="1:7" x14ac:dyDescent="0.25">
      <c r="A271" s="7">
        <v>44774</v>
      </c>
      <c r="B271" s="2" t="s">
        <v>9</v>
      </c>
      <c r="C271" s="2" t="s">
        <v>12</v>
      </c>
      <c r="D271" s="2">
        <v>5130</v>
      </c>
      <c r="E271" s="4">
        <v>1243.73</v>
      </c>
      <c r="G271" s="1"/>
    </row>
    <row r="272" spans="1:7" x14ac:dyDescent="0.25">
      <c r="A272" s="7">
        <v>44774</v>
      </c>
      <c r="B272" s="2" t="s">
        <v>9</v>
      </c>
      <c r="C272" s="2" t="s">
        <v>12</v>
      </c>
      <c r="D272" s="2">
        <v>5140</v>
      </c>
      <c r="E272" s="4">
        <v>535.14</v>
      </c>
      <c r="G272" s="1"/>
    </row>
    <row r="273" spans="1:7" x14ac:dyDescent="0.25">
      <c r="A273" s="7">
        <v>44774</v>
      </c>
      <c r="B273" s="2" t="s">
        <v>9</v>
      </c>
      <c r="C273" s="2" t="s">
        <v>12</v>
      </c>
      <c r="D273" s="2">
        <v>5200</v>
      </c>
      <c r="E273" s="4">
        <v>1150.0999999999999</v>
      </c>
      <c r="G273" s="1"/>
    </row>
    <row r="274" spans="1:7" x14ac:dyDescent="0.25">
      <c r="A274" s="7">
        <v>44774</v>
      </c>
      <c r="B274" s="2" t="s">
        <v>9</v>
      </c>
      <c r="C274" s="2" t="s">
        <v>12</v>
      </c>
      <c r="D274" s="2">
        <v>5300</v>
      </c>
      <c r="E274" s="4">
        <v>1030.7</v>
      </c>
      <c r="G274" s="1"/>
    </row>
    <row r="275" spans="1:7" x14ac:dyDescent="0.25">
      <c r="A275" s="7">
        <v>44774</v>
      </c>
      <c r="B275" s="2" t="s">
        <v>9</v>
      </c>
      <c r="C275" s="2" t="s">
        <v>12</v>
      </c>
      <c r="D275" s="2">
        <v>5400</v>
      </c>
      <c r="E275" s="4">
        <v>633.20000000000005</v>
      </c>
      <c r="G275" s="1"/>
    </row>
    <row r="276" spans="1:7" x14ac:dyDescent="0.25">
      <c r="A276" s="7">
        <v>44774</v>
      </c>
      <c r="B276" s="2" t="s">
        <v>9</v>
      </c>
      <c r="C276" s="2" t="s">
        <v>12</v>
      </c>
      <c r="D276" s="2">
        <v>5500</v>
      </c>
      <c r="E276" s="4">
        <v>19560.22</v>
      </c>
      <c r="G276" s="1"/>
    </row>
    <row r="277" spans="1:7" x14ac:dyDescent="0.25">
      <c r="A277" s="7">
        <v>44774</v>
      </c>
      <c r="B277" s="2" t="s">
        <v>9</v>
      </c>
      <c r="C277" s="2" t="s">
        <v>12</v>
      </c>
      <c r="D277" s="2">
        <v>5700</v>
      </c>
      <c r="E277" s="4">
        <v>2623.52</v>
      </c>
      <c r="G277" s="1"/>
    </row>
    <row r="278" spans="1:7" x14ac:dyDescent="0.25">
      <c r="A278" s="7">
        <v>44774</v>
      </c>
      <c r="B278" s="2" t="s">
        <v>9</v>
      </c>
      <c r="C278" s="2" t="s">
        <v>12</v>
      </c>
      <c r="D278" s="2">
        <v>5800</v>
      </c>
      <c r="E278" s="4">
        <v>1062.3399999999999</v>
      </c>
      <c r="G278" s="1"/>
    </row>
    <row r="279" spans="1:7" x14ac:dyDescent="0.25">
      <c r="A279" s="7">
        <v>44774</v>
      </c>
      <c r="B279" s="2" t="s">
        <v>9</v>
      </c>
      <c r="C279" s="2" t="s">
        <v>12</v>
      </c>
      <c r="D279" s="2">
        <v>6000</v>
      </c>
      <c r="E279" s="4">
        <v>564.22</v>
      </c>
      <c r="G279" s="1"/>
    </row>
    <row r="280" spans="1:7" x14ac:dyDescent="0.25">
      <c r="A280" s="7">
        <v>44774</v>
      </c>
      <c r="B280" s="2" t="s">
        <v>9</v>
      </c>
      <c r="C280" s="2" t="s">
        <v>12</v>
      </c>
      <c r="D280" s="2">
        <v>6200</v>
      </c>
      <c r="E280" s="4">
        <v>2452.12</v>
      </c>
      <c r="G280" s="1"/>
    </row>
    <row r="281" spans="1:7" x14ac:dyDescent="0.25">
      <c r="A281" s="7">
        <v>44774</v>
      </c>
      <c r="B281" s="2" t="s">
        <v>9</v>
      </c>
      <c r="C281" s="2" t="s">
        <v>12</v>
      </c>
      <c r="D281" s="2">
        <v>6400</v>
      </c>
      <c r="E281" s="4">
        <v>3651.35</v>
      </c>
      <c r="G281" s="1"/>
    </row>
    <row r="282" spans="1:7" x14ac:dyDescent="0.25">
      <c r="A282" s="7">
        <v>44774</v>
      </c>
      <c r="B282" s="2" t="s">
        <v>9</v>
      </c>
      <c r="C282" s="2" t="s">
        <v>12</v>
      </c>
      <c r="D282" s="2">
        <v>6410</v>
      </c>
      <c r="E282" s="4">
        <v>2612.86</v>
      </c>
      <c r="G282" s="1"/>
    </row>
    <row r="283" spans="1:7" x14ac:dyDescent="0.25">
      <c r="A283" s="7">
        <v>44774</v>
      </c>
      <c r="B283" s="2" t="s">
        <v>9</v>
      </c>
      <c r="C283" s="2" t="s">
        <v>12</v>
      </c>
      <c r="D283" s="2">
        <v>6420</v>
      </c>
      <c r="E283" s="4">
        <v>2023.22</v>
      </c>
      <c r="G283" s="1"/>
    </row>
    <row r="284" spans="1:7" x14ac:dyDescent="0.25">
      <c r="A284" s="7">
        <v>44774</v>
      </c>
      <c r="B284" s="2" t="s">
        <v>9</v>
      </c>
      <c r="C284" s="2" t="s">
        <v>12</v>
      </c>
      <c r="D284" s="2">
        <v>6500</v>
      </c>
      <c r="E284" s="4">
        <v>3199.55</v>
      </c>
      <c r="G284" s="1"/>
    </row>
    <row r="285" spans="1:7" x14ac:dyDescent="0.25">
      <c r="A285" s="7">
        <v>44774</v>
      </c>
      <c r="B285" s="2" t="s">
        <v>9</v>
      </c>
      <c r="C285" s="2" t="s">
        <v>12</v>
      </c>
      <c r="D285" s="2">
        <v>6600</v>
      </c>
      <c r="E285" s="4">
        <v>5220.08</v>
      </c>
      <c r="G285" s="1"/>
    </row>
    <row r="286" spans="1:7" x14ac:dyDescent="0.25">
      <c r="A286" s="7">
        <v>44774</v>
      </c>
      <c r="B286" s="2" t="s">
        <v>9</v>
      </c>
      <c r="C286" s="2" t="s">
        <v>12</v>
      </c>
      <c r="D286" s="2">
        <v>6610</v>
      </c>
      <c r="E286" s="4">
        <v>2579.9299999999998</v>
      </c>
      <c r="G286" s="1"/>
    </row>
    <row r="287" spans="1:7" x14ac:dyDescent="0.25">
      <c r="A287" s="7">
        <v>44774</v>
      </c>
      <c r="B287" s="2" t="s">
        <v>9</v>
      </c>
      <c r="C287" s="2" t="s">
        <v>12</v>
      </c>
      <c r="D287" s="2">
        <v>6620</v>
      </c>
      <c r="E287" s="4">
        <v>1057.6300000000001</v>
      </c>
      <c r="G287" s="1"/>
    </row>
    <row r="288" spans="1:7" x14ac:dyDescent="0.25">
      <c r="A288" s="7">
        <v>44774</v>
      </c>
      <c r="B288" s="2" t="s">
        <v>9</v>
      </c>
      <c r="C288" s="2" t="s">
        <v>12</v>
      </c>
      <c r="D288" s="2">
        <v>6700</v>
      </c>
      <c r="E288" s="4">
        <v>609.34</v>
      </c>
      <c r="G288" s="1"/>
    </row>
    <row r="289" spans="1:7" x14ac:dyDescent="0.25">
      <c r="A289" s="7">
        <v>44774</v>
      </c>
      <c r="B289" s="2" t="s">
        <v>9</v>
      </c>
      <c r="C289" s="2" t="s">
        <v>12</v>
      </c>
      <c r="D289" s="2">
        <v>6999</v>
      </c>
      <c r="E289" s="4">
        <v>1686.31</v>
      </c>
      <c r="G289" s="1"/>
    </row>
    <row r="290" spans="1:7" x14ac:dyDescent="0.25">
      <c r="A290" s="7">
        <v>44774</v>
      </c>
      <c r="B290" s="2" t="s">
        <v>5</v>
      </c>
      <c r="C290" s="2" t="s">
        <v>14</v>
      </c>
      <c r="D290" s="2">
        <v>5100</v>
      </c>
      <c r="E290" s="4">
        <v>11836.13</v>
      </c>
      <c r="G290" s="1"/>
    </row>
    <row r="291" spans="1:7" x14ac:dyDescent="0.25">
      <c r="A291" s="7">
        <v>44774</v>
      </c>
      <c r="B291" s="2" t="s">
        <v>5</v>
      </c>
      <c r="C291" s="2" t="s">
        <v>14</v>
      </c>
      <c r="D291" s="2">
        <v>5130</v>
      </c>
      <c r="E291" s="4">
        <v>694.44</v>
      </c>
      <c r="G291" s="1"/>
    </row>
    <row r="292" spans="1:7" x14ac:dyDescent="0.25">
      <c r="A292" s="7">
        <v>44774</v>
      </c>
      <c r="B292" s="2" t="s">
        <v>5</v>
      </c>
      <c r="C292" s="2" t="s">
        <v>14</v>
      </c>
      <c r="D292" s="2">
        <v>5140</v>
      </c>
      <c r="E292" s="4">
        <v>297.05</v>
      </c>
      <c r="G292" s="1"/>
    </row>
    <row r="293" spans="1:7" x14ac:dyDescent="0.25">
      <c r="A293" s="7">
        <v>44774</v>
      </c>
      <c r="B293" s="2" t="s">
        <v>5</v>
      </c>
      <c r="C293" s="2" t="s">
        <v>14</v>
      </c>
      <c r="D293" s="2">
        <v>5200</v>
      </c>
      <c r="E293" s="4">
        <v>692.9</v>
      </c>
      <c r="G293" s="1"/>
    </row>
    <row r="294" spans="1:7" x14ac:dyDescent="0.25">
      <c r="A294" s="7">
        <v>44774</v>
      </c>
      <c r="B294" s="2" t="s">
        <v>5</v>
      </c>
      <c r="C294" s="2" t="s">
        <v>14</v>
      </c>
      <c r="D294" s="2">
        <v>5300</v>
      </c>
      <c r="E294" s="4">
        <v>14486.12</v>
      </c>
      <c r="G294" s="1"/>
    </row>
    <row r="295" spans="1:7" x14ac:dyDescent="0.25">
      <c r="A295" s="7">
        <v>44774</v>
      </c>
      <c r="B295" s="2" t="s">
        <v>5</v>
      </c>
      <c r="C295" s="2" t="s">
        <v>14</v>
      </c>
      <c r="D295" s="2">
        <v>5400</v>
      </c>
      <c r="E295" s="4">
        <v>391.32</v>
      </c>
      <c r="G295" s="1"/>
    </row>
    <row r="296" spans="1:7" x14ac:dyDescent="0.25">
      <c r="A296" s="7">
        <v>44774</v>
      </c>
      <c r="B296" s="2" t="s">
        <v>5</v>
      </c>
      <c r="C296" s="2" t="s">
        <v>14</v>
      </c>
      <c r="D296" s="2">
        <v>5500</v>
      </c>
      <c r="E296" s="4">
        <v>10999.27</v>
      </c>
      <c r="G296" s="1"/>
    </row>
    <row r="297" spans="1:7" x14ac:dyDescent="0.25">
      <c r="A297" s="7">
        <v>44774</v>
      </c>
      <c r="B297" s="2" t="s">
        <v>5</v>
      </c>
      <c r="C297" s="2" t="s">
        <v>14</v>
      </c>
      <c r="D297" s="2">
        <v>5700</v>
      </c>
      <c r="E297" s="4">
        <v>1487.34</v>
      </c>
      <c r="G297" s="1"/>
    </row>
    <row r="298" spans="1:7" x14ac:dyDescent="0.25">
      <c r="A298" s="7">
        <v>44774</v>
      </c>
      <c r="B298" s="2" t="s">
        <v>5</v>
      </c>
      <c r="C298" s="2" t="s">
        <v>14</v>
      </c>
      <c r="D298" s="2">
        <v>5800</v>
      </c>
      <c r="E298" s="4">
        <v>605.73</v>
      </c>
      <c r="G298" s="1"/>
    </row>
    <row r="299" spans="1:7" x14ac:dyDescent="0.25">
      <c r="A299" s="7">
        <v>44774</v>
      </c>
      <c r="B299" s="2" t="s">
        <v>5</v>
      </c>
      <c r="C299" s="2" t="s">
        <v>14</v>
      </c>
      <c r="D299" s="2">
        <v>6000</v>
      </c>
      <c r="E299" s="4">
        <v>289.39999999999998</v>
      </c>
      <c r="G299" s="1"/>
    </row>
    <row r="300" spans="1:7" x14ac:dyDescent="0.25">
      <c r="A300" s="7">
        <v>44774</v>
      </c>
      <c r="B300" s="2" t="s">
        <v>5</v>
      </c>
      <c r="C300" s="2" t="s">
        <v>14</v>
      </c>
      <c r="D300" s="2">
        <v>6200</v>
      </c>
      <c r="E300" s="4">
        <v>1403.02</v>
      </c>
      <c r="G300" s="1"/>
    </row>
    <row r="301" spans="1:7" x14ac:dyDescent="0.25">
      <c r="A301" s="7">
        <v>44774</v>
      </c>
      <c r="B301" s="2" t="s">
        <v>5</v>
      </c>
      <c r="C301" s="2" t="s">
        <v>14</v>
      </c>
      <c r="D301" s="2">
        <v>6400</v>
      </c>
      <c r="E301" s="4">
        <v>2020.82</v>
      </c>
      <c r="G301" s="1"/>
    </row>
    <row r="302" spans="1:7" x14ac:dyDescent="0.25">
      <c r="A302" s="7">
        <v>44774</v>
      </c>
      <c r="B302" s="2" t="s">
        <v>5</v>
      </c>
      <c r="C302" s="2" t="s">
        <v>14</v>
      </c>
      <c r="D302" s="2">
        <v>6410</v>
      </c>
      <c r="E302" s="4">
        <v>1490.08</v>
      </c>
      <c r="G302" s="1"/>
    </row>
    <row r="303" spans="1:7" x14ac:dyDescent="0.25">
      <c r="A303" s="7">
        <v>44774</v>
      </c>
      <c r="B303" s="2" t="s">
        <v>5</v>
      </c>
      <c r="C303" s="2" t="s">
        <v>14</v>
      </c>
      <c r="D303" s="2">
        <v>6420</v>
      </c>
      <c r="E303" s="4">
        <v>1081.47</v>
      </c>
      <c r="G303" s="1"/>
    </row>
    <row r="304" spans="1:7" x14ac:dyDescent="0.25">
      <c r="A304" s="7">
        <v>44774</v>
      </c>
      <c r="B304" s="2" t="s">
        <v>5</v>
      </c>
      <c r="C304" s="2" t="s">
        <v>14</v>
      </c>
      <c r="D304" s="2">
        <v>6500</v>
      </c>
      <c r="E304" s="4">
        <v>1738.2</v>
      </c>
      <c r="G304" s="1"/>
    </row>
    <row r="305" spans="1:7" x14ac:dyDescent="0.25">
      <c r="A305" s="7">
        <v>44774</v>
      </c>
      <c r="B305" s="2" t="s">
        <v>5</v>
      </c>
      <c r="C305" s="2" t="s">
        <v>14</v>
      </c>
      <c r="D305" s="2">
        <v>6600</v>
      </c>
      <c r="E305" s="4">
        <v>2931.01</v>
      </c>
      <c r="G305" s="1"/>
    </row>
    <row r="306" spans="1:7" x14ac:dyDescent="0.25">
      <c r="A306" s="7">
        <v>44774</v>
      </c>
      <c r="B306" s="2" t="s">
        <v>5</v>
      </c>
      <c r="C306" s="2" t="s">
        <v>14</v>
      </c>
      <c r="D306" s="2">
        <v>6610</v>
      </c>
      <c r="E306" s="4">
        <v>1513.71</v>
      </c>
      <c r="G306" s="1"/>
    </row>
    <row r="307" spans="1:7" x14ac:dyDescent="0.25">
      <c r="A307" s="7">
        <v>44774</v>
      </c>
      <c r="B307" s="2" t="s">
        <v>5</v>
      </c>
      <c r="C307" s="2" t="s">
        <v>14</v>
      </c>
      <c r="D307" s="2">
        <v>6620</v>
      </c>
      <c r="E307" s="4">
        <v>600.58000000000004</v>
      </c>
      <c r="G307" s="1"/>
    </row>
    <row r="308" spans="1:7" x14ac:dyDescent="0.25">
      <c r="A308" s="7">
        <v>44774</v>
      </c>
      <c r="B308" s="2" t="s">
        <v>5</v>
      </c>
      <c r="C308" s="2" t="s">
        <v>14</v>
      </c>
      <c r="D308" s="2">
        <v>6700</v>
      </c>
      <c r="E308" s="4">
        <v>298.61</v>
      </c>
      <c r="G308" s="1"/>
    </row>
    <row r="309" spans="1:7" x14ac:dyDescent="0.25">
      <c r="A309" s="7">
        <v>44774</v>
      </c>
      <c r="B309" s="2" t="s">
        <v>5</v>
      </c>
      <c r="C309" s="2" t="s">
        <v>14</v>
      </c>
      <c r="D309" s="2">
        <v>6999</v>
      </c>
      <c r="E309" s="4">
        <v>971.14</v>
      </c>
      <c r="G309" s="1"/>
    </row>
    <row r="310" spans="1:7" x14ac:dyDescent="0.25">
      <c r="A310" s="7">
        <v>44774</v>
      </c>
      <c r="B310" s="2" t="s">
        <v>8</v>
      </c>
      <c r="C310" s="2" t="s">
        <v>14</v>
      </c>
      <c r="D310" s="2">
        <v>5100</v>
      </c>
      <c r="E310" s="4">
        <v>12401.83</v>
      </c>
      <c r="G310" s="1"/>
    </row>
    <row r="311" spans="1:7" x14ac:dyDescent="0.25">
      <c r="A311" s="7">
        <v>44774</v>
      </c>
      <c r="B311" s="2" t="s">
        <v>8</v>
      </c>
      <c r="C311" s="2" t="s">
        <v>14</v>
      </c>
      <c r="D311" s="2">
        <v>5130</v>
      </c>
      <c r="E311" s="4">
        <v>693.56</v>
      </c>
      <c r="G311" s="1"/>
    </row>
    <row r="312" spans="1:7" x14ac:dyDescent="0.25">
      <c r="A312" s="7">
        <v>44774</v>
      </c>
      <c r="B312" s="2" t="s">
        <v>8</v>
      </c>
      <c r="C312" s="2" t="s">
        <v>14</v>
      </c>
      <c r="D312" s="2">
        <v>5140</v>
      </c>
      <c r="E312" s="4">
        <v>290.85000000000002</v>
      </c>
      <c r="G312" s="1"/>
    </row>
    <row r="313" spans="1:7" x14ac:dyDescent="0.25">
      <c r="A313" s="7">
        <v>44774</v>
      </c>
      <c r="B313" s="2" t="s">
        <v>8</v>
      </c>
      <c r="C313" s="2" t="s">
        <v>14</v>
      </c>
      <c r="D313" s="2">
        <v>5200</v>
      </c>
      <c r="E313" s="4">
        <v>695.29</v>
      </c>
      <c r="G313" s="1"/>
    </row>
    <row r="314" spans="1:7" x14ac:dyDescent="0.25">
      <c r="A314" s="7">
        <v>44774</v>
      </c>
      <c r="B314" s="2" t="s">
        <v>8</v>
      </c>
      <c r="C314" s="2" t="s">
        <v>14</v>
      </c>
      <c r="D314" s="2">
        <v>5300</v>
      </c>
      <c r="E314" s="4">
        <v>16028.45</v>
      </c>
      <c r="G314" s="1"/>
    </row>
    <row r="315" spans="1:7" x14ac:dyDescent="0.25">
      <c r="A315" s="7">
        <v>44774</v>
      </c>
      <c r="B315" s="2" t="s">
        <v>8</v>
      </c>
      <c r="C315" s="2" t="s">
        <v>14</v>
      </c>
      <c r="D315" s="2">
        <v>5400</v>
      </c>
      <c r="E315" s="4">
        <v>389.81</v>
      </c>
      <c r="G315" s="1"/>
    </row>
    <row r="316" spans="1:7" x14ac:dyDescent="0.25">
      <c r="A316" s="7">
        <v>44774</v>
      </c>
      <c r="B316" s="2" t="s">
        <v>8</v>
      </c>
      <c r="C316" s="2" t="s">
        <v>14</v>
      </c>
      <c r="D316" s="2">
        <v>5500</v>
      </c>
      <c r="E316" s="4">
        <v>11428.36</v>
      </c>
      <c r="G316" s="1"/>
    </row>
    <row r="317" spans="1:7" x14ac:dyDescent="0.25">
      <c r="A317" s="7">
        <v>44774</v>
      </c>
      <c r="B317" s="2" t="s">
        <v>8</v>
      </c>
      <c r="C317" s="2" t="s">
        <v>14</v>
      </c>
      <c r="D317" s="2">
        <v>5700</v>
      </c>
      <c r="E317" s="4">
        <v>1457.47</v>
      </c>
      <c r="G317" s="1"/>
    </row>
    <row r="318" spans="1:7" x14ac:dyDescent="0.25">
      <c r="A318" s="7">
        <v>44774</v>
      </c>
      <c r="B318" s="2" t="s">
        <v>8</v>
      </c>
      <c r="C318" s="2" t="s">
        <v>14</v>
      </c>
      <c r="D318" s="2">
        <v>5800</v>
      </c>
      <c r="E318" s="4">
        <v>601.5</v>
      </c>
      <c r="G318" s="1"/>
    </row>
    <row r="319" spans="1:7" x14ac:dyDescent="0.25">
      <c r="A319" s="7">
        <v>44774</v>
      </c>
      <c r="B319" s="2" t="s">
        <v>8</v>
      </c>
      <c r="C319" s="2" t="s">
        <v>14</v>
      </c>
      <c r="D319" s="2">
        <v>6000</v>
      </c>
      <c r="E319" s="4">
        <v>291.62</v>
      </c>
      <c r="G319" s="1"/>
    </row>
    <row r="320" spans="1:7" x14ac:dyDescent="0.25">
      <c r="A320" s="7">
        <v>44774</v>
      </c>
      <c r="B320" s="2" t="s">
        <v>8</v>
      </c>
      <c r="C320" s="2" t="s">
        <v>14</v>
      </c>
      <c r="D320" s="2">
        <v>6200</v>
      </c>
      <c r="E320" s="4">
        <v>1467.94</v>
      </c>
      <c r="G320" s="1"/>
    </row>
    <row r="321" spans="1:7" x14ac:dyDescent="0.25">
      <c r="A321" s="7">
        <v>44774</v>
      </c>
      <c r="B321" s="2" t="s">
        <v>8</v>
      </c>
      <c r="C321" s="2" t="s">
        <v>14</v>
      </c>
      <c r="D321" s="2">
        <v>6400</v>
      </c>
      <c r="E321" s="4">
        <v>2167.27</v>
      </c>
      <c r="G321" s="1"/>
    </row>
    <row r="322" spans="1:7" x14ac:dyDescent="0.25">
      <c r="A322" s="7">
        <v>44774</v>
      </c>
      <c r="B322" s="2" t="s">
        <v>8</v>
      </c>
      <c r="C322" s="2" t="s">
        <v>14</v>
      </c>
      <c r="D322" s="2">
        <v>6410</v>
      </c>
      <c r="E322" s="4">
        <v>1491.95</v>
      </c>
      <c r="G322" s="1"/>
    </row>
    <row r="323" spans="1:7" x14ac:dyDescent="0.25">
      <c r="A323" s="7">
        <v>44774</v>
      </c>
      <c r="B323" s="2" t="s">
        <v>8</v>
      </c>
      <c r="C323" s="2" t="s">
        <v>14</v>
      </c>
      <c r="D323" s="2">
        <v>6420</v>
      </c>
      <c r="E323" s="4">
        <v>1197.06</v>
      </c>
      <c r="G323" s="1"/>
    </row>
    <row r="324" spans="1:7" x14ac:dyDescent="0.25">
      <c r="A324" s="7">
        <v>44774</v>
      </c>
      <c r="B324" s="2" t="s">
        <v>8</v>
      </c>
      <c r="C324" s="2" t="s">
        <v>14</v>
      </c>
      <c r="D324" s="2">
        <v>6500</v>
      </c>
      <c r="E324" s="4">
        <v>1906.3</v>
      </c>
      <c r="G324" s="1"/>
    </row>
    <row r="325" spans="1:7" x14ac:dyDescent="0.25">
      <c r="A325" s="7">
        <v>44774</v>
      </c>
      <c r="B325" s="2" t="s">
        <v>8</v>
      </c>
      <c r="C325" s="2" t="s">
        <v>14</v>
      </c>
      <c r="D325" s="2">
        <v>6600</v>
      </c>
      <c r="E325" s="4">
        <v>3012.25</v>
      </c>
      <c r="G325" s="1"/>
    </row>
    <row r="326" spans="1:7" x14ac:dyDescent="0.25">
      <c r="A326" s="7">
        <v>44774</v>
      </c>
      <c r="B326" s="2" t="s">
        <v>8</v>
      </c>
      <c r="C326" s="2" t="s">
        <v>14</v>
      </c>
      <c r="D326" s="2">
        <v>6610</v>
      </c>
      <c r="E326" s="4">
        <v>1471.65</v>
      </c>
      <c r="G326" s="1"/>
    </row>
    <row r="327" spans="1:7" x14ac:dyDescent="0.25">
      <c r="A327" s="7">
        <v>44774</v>
      </c>
      <c r="B327" s="2" t="s">
        <v>8</v>
      </c>
      <c r="C327" s="2" t="s">
        <v>14</v>
      </c>
      <c r="D327" s="2">
        <v>6620</v>
      </c>
      <c r="E327" s="4">
        <v>601.80999999999995</v>
      </c>
      <c r="G327" s="1"/>
    </row>
    <row r="328" spans="1:7" x14ac:dyDescent="0.25">
      <c r="A328" s="7">
        <v>44774</v>
      </c>
      <c r="B328" s="2" t="s">
        <v>8</v>
      </c>
      <c r="C328" s="2" t="s">
        <v>14</v>
      </c>
      <c r="D328" s="2">
        <v>6700</v>
      </c>
      <c r="E328" s="4">
        <v>399.16</v>
      </c>
      <c r="G328" s="1"/>
    </row>
    <row r="329" spans="1:7" x14ac:dyDescent="0.25">
      <c r="A329" s="7">
        <v>44774</v>
      </c>
      <c r="B329" s="2" t="s">
        <v>8</v>
      </c>
      <c r="C329" s="2" t="s">
        <v>14</v>
      </c>
      <c r="D329" s="2">
        <v>6999</v>
      </c>
      <c r="E329" s="4">
        <v>982.4</v>
      </c>
      <c r="G329" s="1"/>
    </row>
    <row r="330" spans="1:7" x14ac:dyDescent="0.25">
      <c r="A330" s="7">
        <v>44774</v>
      </c>
      <c r="B330" s="2" t="s">
        <v>9</v>
      </c>
      <c r="C330" s="2" t="s">
        <v>14</v>
      </c>
      <c r="D330" s="2">
        <v>5100</v>
      </c>
      <c r="E330" s="4">
        <v>12240.66</v>
      </c>
      <c r="G330" s="1"/>
    </row>
    <row r="331" spans="1:7" x14ac:dyDescent="0.25">
      <c r="A331" s="7">
        <v>44774</v>
      </c>
      <c r="B331" s="2" t="s">
        <v>9</v>
      </c>
      <c r="C331" s="2" t="s">
        <v>14</v>
      </c>
      <c r="D331" s="2">
        <v>5130</v>
      </c>
      <c r="E331" s="4">
        <v>782.87</v>
      </c>
      <c r="G331" s="1"/>
    </row>
    <row r="332" spans="1:7" x14ac:dyDescent="0.25">
      <c r="A332" s="7">
        <v>44774</v>
      </c>
      <c r="B332" s="2" t="s">
        <v>9</v>
      </c>
      <c r="C332" s="2" t="s">
        <v>14</v>
      </c>
      <c r="D332" s="2">
        <v>5140</v>
      </c>
      <c r="E332" s="4">
        <v>291.76</v>
      </c>
      <c r="G332" s="1"/>
    </row>
    <row r="333" spans="1:7" x14ac:dyDescent="0.25">
      <c r="A333" s="7">
        <v>44774</v>
      </c>
      <c r="B333" s="2" t="s">
        <v>9</v>
      </c>
      <c r="C333" s="2" t="s">
        <v>14</v>
      </c>
      <c r="D333" s="2">
        <v>5200</v>
      </c>
      <c r="E333" s="4">
        <v>674.81</v>
      </c>
      <c r="G333" s="1"/>
    </row>
    <row r="334" spans="1:7" x14ac:dyDescent="0.25">
      <c r="A334" s="7">
        <v>44774</v>
      </c>
      <c r="B334" s="2" t="s">
        <v>9</v>
      </c>
      <c r="C334" s="2" t="s">
        <v>14</v>
      </c>
      <c r="D334" s="2">
        <v>5300</v>
      </c>
      <c r="E334" s="4">
        <v>11578.55</v>
      </c>
      <c r="G334" s="1"/>
    </row>
    <row r="335" spans="1:7" x14ac:dyDescent="0.25">
      <c r="A335" s="7">
        <v>44774</v>
      </c>
      <c r="B335" s="2" t="s">
        <v>9</v>
      </c>
      <c r="C335" s="2" t="s">
        <v>14</v>
      </c>
      <c r="D335" s="2">
        <v>5400</v>
      </c>
      <c r="E335" s="4">
        <v>387.79</v>
      </c>
      <c r="G335" s="1"/>
    </row>
    <row r="336" spans="1:7" x14ac:dyDescent="0.25">
      <c r="A336" s="7">
        <v>44774</v>
      </c>
      <c r="B336" s="2" t="s">
        <v>9</v>
      </c>
      <c r="C336" s="2" t="s">
        <v>14</v>
      </c>
      <c r="D336" s="2">
        <v>5500</v>
      </c>
      <c r="E336" s="4">
        <v>11749.41</v>
      </c>
      <c r="G336" s="1"/>
    </row>
    <row r="337" spans="1:7" x14ac:dyDescent="0.25">
      <c r="A337" s="7">
        <v>44774</v>
      </c>
      <c r="B337" s="2" t="s">
        <v>9</v>
      </c>
      <c r="C337" s="2" t="s">
        <v>14</v>
      </c>
      <c r="D337" s="2">
        <v>5700</v>
      </c>
      <c r="E337" s="4">
        <v>1613.19</v>
      </c>
      <c r="G337" s="1"/>
    </row>
    <row r="338" spans="1:7" x14ac:dyDescent="0.25">
      <c r="A338" s="7">
        <v>44774</v>
      </c>
      <c r="B338" s="2" t="s">
        <v>9</v>
      </c>
      <c r="C338" s="2" t="s">
        <v>14</v>
      </c>
      <c r="D338" s="2">
        <v>5800</v>
      </c>
      <c r="E338" s="4">
        <v>603.42999999999995</v>
      </c>
      <c r="G338" s="1"/>
    </row>
    <row r="339" spans="1:7" x14ac:dyDescent="0.25">
      <c r="A339" s="7">
        <v>44774</v>
      </c>
      <c r="B339" s="2" t="s">
        <v>9</v>
      </c>
      <c r="C339" s="2" t="s">
        <v>14</v>
      </c>
      <c r="D339" s="2">
        <v>6000</v>
      </c>
      <c r="E339" s="4">
        <v>300.16000000000003</v>
      </c>
      <c r="G339" s="1"/>
    </row>
    <row r="340" spans="1:7" x14ac:dyDescent="0.25">
      <c r="A340" s="7">
        <v>44774</v>
      </c>
      <c r="B340" s="2" t="s">
        <v>9</v>
      </c>
      <c r="C340" s="2" t="s">
        <v>14</v>
      </c>
      <c r="D340" s="2">
        <v>6200</v>
      </c>
      <c r="E340" s="4">
        <v>1454.52</v>
      </c>
      <c r="G340" s="1"/>
    </row>
    <row r="341" spans="1:7" x14ac:dyDescent="0.25">
      <c r="A341" s="7">
        <v>44774</v>
      </c>
      <c r="B341" s="2" t="s">
        <v>9</v>
      </c>
      <c r="C341" s="2" t="s">
        <v>14</v>
      </c>
      <c r="D341" s="2">
        <v>6400</v>
      </c>
      <c r="E341" s="4">
        <v>2144.33</v>
      </c>
      <c r="G341" s="1"/>
    </row>
    <row r="342" spans="1:7" x14ac:dyDescent="0.25">
      <c r="A342" s="7">
        <v>44774</v>
      </c>
      <c r="B342" s="2" t="s">
        <v>9</v>
      </c>
      <c r="C342" s="2" t="s">
        <v>14</v>
      </c>
      <c r="D342" s="2">
        <v>6410</v>
      </c>
      <c r="E342" s="4">
        <v>1604.54</v>
      </c>
      <c r="G342" s="1"/>
    </row>
    <row r="343" spans="1:7" x14ac:dyDescent="0.25">
      <c r="A343" s="7">
        <v>44774</v>
      </c>
      <c r="B343" s="2" t="s">
        <v>9</v>
      </c>
      <c r="C343" s="2" t="s">
        <v>14</v>
      </c>
      <c r="D343" s="2">
        <v>6420</v>
      </c>
      <c r="E343" s="4">
        <v>1176.25</v>
      </c>
      <c r="G343" s="1"/>
    </row>
    <row r="344" spans="1:7" x14ac:dyDescent="0.25">
      <c r="A344" s="7">
        <v>44774</v>
      </c>
      <c r="B344" s="2" t="s">
        <v>9</v>
      </c>
      <c r="C344" s="2" t="s">
        <v>14</v>
      </c>
      <c r="D344" s="2">
        <v>6500</v>
      </c>
      <c r="E344" s="4">
        <v>1824.02</v>
      </c>
      <c r="G344" s="1"/>
    </row>
    <row r="345" spans="1:7" x14ac:dyDescent="0.25">
      <c r="A345" s="7">
        <v>44774</v>
      </c>
      <c r="B345" s="2" t="s">
        <v>9</v>
      </c>
      <c r="C345" s="2" t="s">
        <v>14</v>
      </c>
      <c r="D345" s="2">
        <v>6600</v>
      </c>
      <c r="E345" s="4">
        <v>3079.72</v>
      </c>
      <c r="G345" s="1"/>
    </row>
    <row r="346" spans="1:7" x14ac:dyDescent="0.25">
      <c r="A346" s="7">
        <v>44774</v>
      </c>
      <c r="B346" s="2" t="s">
        <v>9</v>
      </c>
      <c r="C346" s="2" t="s">
        <v>14</v>
      </c>
      <c r="D346" s="2">
        <v>6610</v>
      </c>
      <c r="E346" s="4">
        <v>1614.33</v>
      </c>
      <c r="G346" s="1"/>
    </row>
    <row r="347" spans="1:7" x14ac:dyDescent="0.25">
      <c r="A347" s="7">
        <v>44774</v>
      </c>
      <c r="B347" s="2" t="s">
        <v>9</v>
      </c>
      <c r="C347" s="2" t="s">
        <v>14</v>
      </c>
      <c r="D347" s="2">
        <v>6620</v>
      </c>
      <c r="E347" s="4">
        <v>588.62</v>
      </c>
      <c r="G347" s="1"/>
    </row>
    <row r="348" spans="1:7" x14ac:dyDescent="0.25">
      <c r="A348" s="7">
        <v>44774</v>
      </c>
      <c r="B348" s="2" t="s">
        <v>9</v>
      </c>
      <c r="C348" s="2" t="s">
        <v>14</v>
      </c>
      <c r="D348" s="2">
        <v>6700</v>
      </c>
      <c r="E348" s="4">
        <v>390.84</v>
      </c>
      <c r="G348" s="1"/>
    </row>
    <row r="349" spans="1:7" x14ac:dyDescent="0.25">
      <c r="A349" s="7">
        <v>44774</v>
      </c>
      <c r="B349" s="2" t="s">
        <v>9</v>
      </c>
      <c r="C349" s="2" t="s">
        <v>14</v>
      </c>
      <c r="D349" s="2">
        <v>6999</v>
      </c>
      <c r="E349" s="4">
        <v>1006.95</v>
      </c>
      <c r="G349" s="1"/>
    </row>
    <row r="350" spans="1:7" x14ac:dyDescent="0.25">
      <c r="A350" s="7">
        <v>44805</v>
      </c>
      <c r="B350" s="2" t="s">
        <v>5</v>
      </c>
      <c r="C350" s="2" t="s">
        <v>6</v>
      </c>
      <c r="D350" s="2">
        <v>3100</v>
      </c>
      <c r="E350" s="4">
        <v>-672322.96</v>
      </c>
      <c r="G350" s="1"/>
    </row>
    <row r="351" spans="1:7" x14ac:dyDescent="0.25">
      <c r="A351" s="7">
        <v>44805</v>
      </c>
      <c r="B351" s="2" t="s">
        <v>5</v>
      </c>
      <c r="C351" s="2" t="s">
        <v>6</v>
      </c>
      <c r="D351" s="2">
        <v>3200</v>
      </c>
      <c r="E351" s="4">
        <v>-656911.43999999994</v>
      </c>
      <c r="G351" s="1"/>
    </row>
    <row r="352" spans="1:7" x14ac:dyDescent="0.25">
      <c r="A352" s="7">
        <v>44805</v>
      </c>
      <c r="B352" s="2" t="s">
        <v>5</v>
      </c>
      <c r="C352" s="2" t="s">
        <v>6</v>
      </c>
      <c r="D352" s="2">
        <v>3300</v>
      </c>
      <c r="E352" s="4">
        <v>-9468.7900000000009</v>
      </c>
      <c r="G352" s="1"/>
    </row>
    <row r="353" spans="1:7" x14ac:dyDescent="0.25">
      <c r="A353" s="7">
        <v>44805</v>
      </c>
      <c r="B353" s="2" t="s">
        <v>5</v>
      </c>
      <c r="C353" s="2" t="s">
        <v>6</v>
      </c>
      <c r="D353" s="2">
        <v>3400</v>
      </c>
      <c r="E353" s="4">
        <v>-950.1</v>
      </c>
      <c r="G353" s="1"/>
    </row>
    <row r="354" spans="1:7" x14ac:dyDescent="0.25">
      <c r="A354" s="7">
        <v>44805</v>
      </c>
      <c r="B354" s="2" t="s">
        <v>5</v>
      </c>
      <c r="C354" s="2" t="s">
        <v>6</v>
      </c>
      <c r="D354" s="2">
        <v>3900</v>
      </c>
      <c r="E354" s="4">
        <v>-458</v>
      </c>
      <c r="G354" s="1"/>
    </row>
    <row r="355" spans="1:7" x14ac:dyDescent="0.25">
      <c r="A355" s="7">
        <v>44805</v>
      </c>
      <c r="B355" s="2" t="s">
        <v>8</v>
      </c>
      <c r="C355" s="2" t="s">
        <v>6</v>
      </c>
      <c r="D355" s="2">
        <v>3100</v>
      </c>
      <c r="E355" s="4">
        <v>-905095.18</v>
      </c>
      <c r="G355" s="1"/>
    </row>
    <row r="356" spans="1:7" x14ac:dyDescent="0.25">
      <c r="A356" s="7">
        <v>44805</v>
      </c>
      <c r="B356" s="2" t="s">
        <v>8</v>
      </c>
      <c r="C356" s="2" t="s">
        <v>6</v>
      </c>
      <c r="D356" s="2">
        <v>3200</v>
      </c>
      <c r="E356" s="4">
        <v>-801910.36</v>
      </c>
      <c r="G356" s="1"/>
    </row>
    <row r="357" spans="1:7" x14ac:dyDescent="0.25">
      <c r="A357" s="7">
        <v>44805</v>
      </c>
      <c r="B357" s="2" t="s">
        <v>8</v>
      </c>
      <c r="C357" s="2" t="s">
        <v>6</v>
      </c>
      <c r="D357" s="2">
        <v>3300</v>
      </c>
      <c r="E357" s="4">
        <v>-18705.23</v>
      </c>
      <c r="G357" s="1"/>
    </row>
    <row r="358" spans="1:7" x14ac:dyDescent="0.25">
      <c r="A358" s="7">
        <v>44805</v>
      </c>
      <c r="B358" s="2" t="s">
        <v>8</v>
      </c>
      <c r="C358" s="2" t="s">
        <v>6</v>
      </c>
      <c r="D358" s="2">
        <v>3400</v>
      </c>
      <c r="E358" s="4">
        <v>-1874.16</v>
      </c>
      <c r="G358" s="1"/>
    </row>
    <row r="359" spans="1:7" x14ac:dyDescent="0.25">
      <c r="A359" s="7">
        <v>44805</v>
      </c>
      <c r="B359" s="2" t="s">
        <v>8</v>
      </c>
      <c r="C359" s="2" t="s">
        <v>6</v>
      </c>
      <c r="D359" s="2">
        <v>3900</v>
      </c>
      <c r="E359" s="4">
        <v>-938.5</v>
      </c>
      <c r="G359" s="1"/>
    </row>
    <row r="360" spans="1:7" x14ac:dyDescent="0.25">
      <c r="A360" s="7">
        <v>44805</v>
      </c>
      <c r="B360" s="2" t="s">
        <v>9</v>
      </c>
      <c r="C360" s="2" t="s">
        <v>6</v>
      </c>
      <c r="D360" s="2">
        <v>3100</v>
      </c>
      <c r="E360" s="4">
        <v>-820359.41</v>
      </c>
      <c r="G360" s="1"/>
    </row>
    <row r="361" spans="1:7" x14ac:dyDescent="0.25">
      <c r="A361" s="7">
        <v>44805</v>
      </c>
      <c r="B361" s="2" t="s">
        <v>9</v>
      </c>
      <c r="C361" s="2" t="s">
        <v>6</v>
      </c>
      <c r="D361" s="2">
        <v>3200</v>
      </c>
      <c r="E361" s="4">
        <v>-786314.38</v>
      </c>
      <c r="G361" s="1"/>
    </row>
    <row r="362" spans="1:7" x14ac:dyDescent="0.25">
      <c r="A362" s="7">
        <v>44805</v>
      </c>
      <c r="B362" s="2" t="s">
        <v>9</v>
      </c>
      <c r="C362" s="2" t="s">
        <v>6</v>
      </c>
      <c r="D362" s="2">
        <v>3300</v>
      </c>
      <c r="E362" s="4">
        <v>-18679.86</v>
      </c>
      <c r="G362" s="1"/>
    </row>
    <row r="363" spans="1:7" x14ac:dyDescent="0.25">
      <c r="A363" s="7">
        <v>44805</v>
      </c>
      <c r="B363" s="2" t="s">
        <v>9</v>
      </c>
      <c r="C363" s="2" t="s">
        <v>6</v>
      </c>
      <c r="D363" s="2">
        <v>3400</v>
      </c>
      <c r="E363" s="4">
        <v>-2807.78</v>
      </c>
      <c r="G363" s="1"/>
    </row>
    <row r="364" spans="1:7" x14ac:dyDescent="0.25">
      <c r="A364" s="7">
        <v>44805</v>
      </c>
      <c r="B364" s="2" t="s">
        <v>9</v>
      </c>
      <c r="C364" s="2" t="s">
        <v>6</v>
      </c>
      <c r="D364" s="2">
        <v>3900</v>
      </c>
      <c r="E364" s="4">
        <v>-1424.5</v>
      </c>
      <c r="G364" s="1"/>
    </row>
    <row r="365" spans="1:7" x14ac:dyDescent="0.25">
      <c r="A365" s="7">
        <v>44805</v>
      </c>
      <c r="B365" s="2" t="s">
        <v>5</v>
      </c>
      <c r="C365" s="2" t="s">
        <v>10</v>
      </c>
      <c r="D365" s="2">
        <v>4100</v>
      </c>
      <c r="E365" s="4">
        <v>255429.29</v>
      </c>
      <c r="G365" s="1"/>
    </row>
    <row r="366" spans="1:7" x14ac:dyDescent="0.25">
      <c r="A366" s="7">
        <v>44805</v>
      </c>
      <c r="B366" s="2" t="s">
        <v>5</v>
      </c>
      <c r="C366" s="2" t="s">
        <v>10</v>
      </c>
      <c r="D366" s="2">
        <v>4110</v>
      </c>
      <c r="E366" s="4">
        <v>59166.51</v>
      </c>
      <c r="G366" s="1"/>
    </row>
    <row r="367" spans="1:7" x14ac:dyDescent="0.25">
      <c r="A367" s="7">
        <v>44805</v>
      </c>
      <c r="B367" s="2" t="s">
        <v>5</v>
      </c>
      <c r="C367" s="2" t="s">
        <v>10</v>
      </c>
      <c r="D367" s="2">
        <v>4130</v>
      </c>
      <c r="E367" s="4">
        <v>24131.65</v>
      </c>
      <c r="G367" s="1"/>
    </row>
    <row r="368" spans="1:7" x14ac:dyDescent="0.25">
      <c r="A368" s="7">
        <v>44805</v>
      </c>
      <c r="B368" s="2" t="s">
        <v>5</v>
      </c>
      <c r="C368" s="2" t="s">
        <v>10</v>
      </c>
      <c r="D368" s="2">
        <v>4140</v>
      </c>
      <c r="E368" s="4">
        <v>6970.25</v>
      </c>
      <c r="G368" s="1"/>
    </row>
    <row r="369" spans="1:7" x14ac:dyDescent="0.25">
      <c r="A369" s="7">
        <v>44805</v>
      </c>
      <c r="B369" s="2" t="s">
        <v>5</v>
      </c>
      <c r="C369" s="2" t="s">
        <v>10</v>
      </c>
      <c r="D369" s="2">
        <v>4200</v>
      </c>
      <c r="E369" s="4">
        <v>278639.57</v>
      </c>
      <c r="G369" s="1"/>
    </row>
    <row r="370" spans="1:7" x14ac:dyDescent="0.25">
      <c r="A370" s="7">
        <v>44805</v>
      </c>
      <c r="B370" s="2" t="s">
        <v>5</v>
      </c>
      <c r="C370" s="2" t="s">
        <v>10</v>
      </c>
      <c r="D370" s="2">
        <v>4300</v>
      </c>
      <c r="E370" s="4">
        <v>23694.93</v>
      </c>
      <c r="G370" s="1"/>
    </row>
    <row r="371" spans="1:7" x14ac:dyDescent="0.25">
      <c r="A371" s="7">
        <v>44805</v>
      </c>
      <c r="B371" s="2" t="s">
        <v>5</v>
      </c>
      <c r="C371" s="2" t="s">
        <v>10</v>
      </c>
      <c r="D371" s="2">
        <v>4400</v>
      </c>
      <c r="E371" s="4">
        <v>17342.32</v>
      </c>
      <c r="G371" s="1"/>
    </row>
    <row r="372" spans="1:7" x14ac:dyDescent="0.25">
      <c r="A372" s="7">
        <v>44805</v>
      </c>
      <c r="B372" s="2" t="s">
        <v>5</v>
      </c>
      <c r="C372" s="2" t="s">
        <v>10</v>
      </c>
      <c r="D372" s="2">
        <v>4500</v>
      </c>
      <c r="E372" s="4">
        <v>34884.92</v>
      </c>
      <c r="G372" s="1"/>
    </row>
    <row r="373" spans="1:7" x14ac:dyDescent="0.25">
      <c r="A373" s="7">
        <v>44805</v>
      </c>
      <c r="B373" s="2" t="s">
        <v>5</v>
      </c>
      <c r="C373" s="2" t="s">
        <v>10</v>
      </c>
      <c r="D373" s="2">
        <v>4700</v>
      </c>
      <c r="E373" s="4">
        <v>94046.06</v>
      </c>
      <c r="G373" s="1"/>
    </row>
    <row r="374" spans="1:7" x14ac:dyDescent="0.25">
      <c r="A374" s="7">
        <v>44805</v>
      </c>
      <c r="B374" s="2" t="s">
        <v>5</v>
      </c>
      <c r="C374" s="2" t="s">
        <v>10</v>
      </c>
      <c r="D374" s="2">
        <v>4800</v>
      </c>
      <c r="E374" s="4">
        <v>163759.53</v>
      </c>
      <c r="G374" s="1"/>
    </row>
    <row r="375" spans="1:7" x14ac:dyDescent="0.25">
      <c r="A375" s="7">
        <v>44805</v>
      </c>
      <c r="B375" s="2" t="s">
        <v>5</v>
      </c>
      <c r="C375" s="2" t="s">
        <v>10</v>
      </c>
      <c r="D375" s="2">
        <v>4900</v>
      </c>
      <c r="E375" s="4">
        <v>23451.05</v>
      </c>
      <c r="G375" s="1"/>
    </row>
    <row r="376" spans="1:7" x14ac:dyDescent="0.25">
      <c r="A376" s="7">
        <v>44805</v>
      </c>
      <c r="B376" s="2" t="s">
        <v>5</v>
      </c>
      <c r="C376" s="2" t="s">
        <v>10</v>
      </c>
      <c r="D376" s="2">
        <v>4950</v>
      </c>
      <c r="E376" s="4">
        <v>47504.75</v>
      </c>
      <c r="G376" s="1"/>
    </row>
    <row r="377" spans="1:7" x14ac:dyDescent="0.25">
      <c r="A377" s="7">
        <v>44805</v>
      </c>
      <c r="B377" s="2" t="s">
        <v>5</v>
      </c>
      <c r="C377" s="2" t="s">
        <v>10</v>
      </c>
      <c r="D377" s="2">
        <v>4999</v>
      </c>
      <c r="E377" s="4">
        <v>-24295.040000000001</v>
      </c>
      <c r="G377" s="1"/>
    </row>
    <row r="378" spans="1:7" x14ac:dyDescent="0.25">
      <c r="A378" s="7">
        <v>44805</v>
      </c>
      <c r="B378" s="2" t="s">
        <v>8</v>
      </c>
      <c r="C378" s="2" t="s">
        <v>10</v>
      </c>
      <c r="D378" s="2">
        <v>4100</v>
      </c>
      <c r="E378" s="4">
        <v>295639.15000000002</v>
      </c>
      <c r="G378" s="1"/>
    </row>
    <row r="379" spans="1:7" x14ac:dyDescent="0.25">
      <c r="A379" s="7">
        <v>44805</v>
      </c>
      <c r="B379" s="2" t="s">
        <v>8</v>
      </c>
      <c r="C379" s="2" t="s">
        <v>10</v>
      </c>
      <c r="D379" s="2">
        <v>4110</v>
      </c>
      <c r="E379" s="4">
        <v>61475.29</v>
      </c>
      <c r="G379" s="1"/>
    </row>
    <row r="380" spans="1:7" x14ac:dyDescent="0.25">
      <c r="A380" s="7">
        <v>44805</v>
      </c>
      <c r="B380" s="2" t="s">
        <v>8</v>
      </c>
      <c r="C380" s="2" t="s">
        <v>10</v>
      </c>
      <c r="D380" s="2">
        <v>4130</v>
      </c>
      <c r="E380" s="4">
        <v>25812.99</v>
      </c>
      <c r="G380" s="1"/>
    </row>
    <row r="381" spans="1:7" x14ac:dyDescent="0.25">
      <c r="A381" s="7">
        <v>44805</v>
      </c>
      <c r="B381" s="2" t="s">
        <v>8</v>
      </c>
      <c r="C381" s="2" t="s">
        <v>10</v>
      </c>
      <c r="D381" s="2">
        <v>4140</v>
      </c>
      <c r="E381" s="4">
        <v>11172.67</v>
      </c>
      <c r="G381" s="1"/>
    </row>
    <row r="382" spans="1:7" x14ac:dyDescent="0.25">
      <c r="A382" s="7">
        <v>44805</v>
      </c>
      <c r="B382" s="2" t="s">
        <v>8</v>
      </c>
      <c r="C382" s="2" t="s">
        <v>10</v>
      </c>
      <c r="D382" s="2">
        <v>4200</v>
      </c>
      <c r="E382" s="4">
        <v>321229.81</v>
      </c>
      <c r="G382" s="1"/>
    </row>
    <row r="383" spans="1:7" x14ac:dyDescent="0.25">
      <c r="A383" s="7">
        <v>44805</v>
      </c>
      <c r="B383" s="2" t="s">
        <v>8</v>
      </c>
      <c r="C383" s="2" t="s">
        <v>10</v>
      </c>
      <c r="D383" s="2">
        <v>4300</v>
      </c>
      <c r="E383" s="4">
        <v>43195.06</v>
      </c>
      <c r="G383" s="1"/>
    </row>
    <row r="384" spans="1:7" x14ac:dyDescent="0.25">
      <c r="A384" s="7">
        <v>44805</v>
      </c>
      <c r="B384" s="2" t="s">
        <v>8</v>
      </c>
      <c r="C384" s="2" t="s">
        <v>10</v>
      </c>
      <c r="D384" s="2">
        <v>4400</v>
      </c>
      <c r="E384" s="4">
        <v>27960.7</v>
      </c>
      <c r="G384" s="1"/>
    </row>
    <row r="385" spans="1:7" x14ac:dyDescent="0.25">
      <c r="A385" s="7">
        <v>44805</v>
      </c>
      <c r="B385" s="2" t="s">
        <v>8</v>
      </c>
      <c r="C385" s="2" t="s">
        <v>10</v>
      </c>
      <c r="D385" s="2">
        <v>4500</v>
      </c>
      <c r="E385" s="4">
        <v>50132.11</v>
      </c>
      <c r="G385" s="1"/>
    </row>
    <row r="386" spans="1:7" x14ac:dyDescent="0.25">
      <c r="A386" s="7">
        <v>44805</v>
      </c>
      <c r="B386" s="2" t="s">
        <v>8</v>
      </c>
      <c r="C386" s="2" t="s">
        <v>10</v>
      </c>
      <c r="D386" s="2">
        <v>4700</v>
      </c>
      <c r="E386" s="4">
        <v>142848.82</v>
      </c>
      <c r="G386" s="1"/>
    </row>
    <row r="387" spans="1:7" x14ac:dyDescent="0.25">
      <c r="A387" s="7">
        <v>44805</v>
      </c>
      <c r="B387" s="2" t="s">
        <v>8</v>
      </c>
      <c r="C387" s="2" t="s">
        <v>10</v>
      </c>
      <c r="D387" s="2">
        <v>4800</v>
      </c>
      <c r="E387" s="4">
        <v>175555.66</v>
      </c>
      <c r="G387" s="1"/>
    </row>
    <row r="388" spans="1:7" x14ac:dyDescent="0.25">
      <c r="A388" s="7">
        <v>44805</v>
      </c>
      <c r="B388" s="2" t="s">
        <v>8</v>
      </c>
      <c r="C388" s="2" t="s">
        <v>10</v>
      </c>
      <c r="D388" s="2">
        <v>4900</v>
      </c>
      <c r="E388" s="4">
        <v>36313.919999999998</v>
      </c>
      <c r="G388" s="1"/>
    </row>
    <row r="389" spans="1:7" x14ac:dyDescent="0.25">
      <c r="A389" s="7">
        <v>44805</v>
      </c>
      <c r="B389" s="2" t="s">
        <v>8</v>
      </c>
      <c r="C389" s="2" t="s">
        <v>10</v>
      </c>
      <c r="D389" s="2">
        <v>4950</v>
      </c>
      <c r="E389" s="4">
        <v>37806.949999999997</v>
      </c>
      <c r="G389" s="1"/>
    </row>
    <row r="390" spans="1:7" x14ac:dyDescent="0.25">
      <c r="A390" s="7">
        <v>44805</v>
      </c>
      <c r="B390" s="2" t="s">
        <v>8</v>
      </c>
      <c r="C390" s="2" t="s">
        <v>10</v>
      </c>
      <c r="D390" s="2">
        <v>4999</v>
      </c>
      <c r="E390" s="4">
        <v>-20057.45</v>
      </c>
      <c r="G390" s="1"/>
    </row>
    <row r="391" spans="1:7" x14ac:dyDescent="0.25">
      <c r="A391" s="7">
        <v>44805</v>
      </c>
      <c r="B391" s="2" t="s">
        <v>9</v>
      </c>
      <c r="C391" s="2" t="s">
        <v>10</v>
      </c>
      <c r="D391" s="2">
        <v>4100</v>
      </c>
      <c r="E391" s="4">
        <v>345128.55</v>
      </c>
      <c r="G391" s="1"/>
    </row>
    <row r="392" spans="1:7" x14ac:dyDescent="0.25">
      <c r="A392" s="7">
        <v>44805</v>
      </c>
      <c r="B392" s="2" t="s">
        <v>9</v>
      </c>
      <c r="C392" s="2" t="s">
        <v>10</v>
      </c>
      <c r="D392" s="2">
        <v>4110</v>
      </c>
      <c r="E392" s="4">
        <v>65937.490000000005</v>
      </c>
      <c r="G392" s="1"/>
    </row>
    <row r="393" spans="1:7" x14ac:dyDescent="0.25">
      <c r="A393" s="7">
        <v>44805</v>
      </c>
      <c r="B393" s="2" t="s">
        <v>9</v>
      </c>
      <c r="C393" s="2" t="s">
        <v>10</v>
      </c>
      <c r="D393" s="2">
        <v>4130</v>
      </c>
      <c r="E393" s="4">
        <v>33212.230000000003</v>
      </c>
      <c r="G393" s="1"/>
    </row>
    <row r="394" spans="1:7" x14ac:dyDescent="0.25">
      <c r="A394" s="7">
        <v>44805</v>
      </c>
      <c r="B394" s="2" t="s">
        <v>9</v>
      </c>
      <c r="C394" s="2" t="s">
        <v>10</v>
      </c>
      <c r="D394" s="2">
        <v>4140</v>
      </c>
      <c r="E394" s="4">
        <v>13068.76</v>
      </c>
      <c r="G394" s="1"/>
    </row>
    <row r="395" spans="1:7" x14ac:dyDescent="0.25">
      <c r="A395" s="7">
        <v>44805</v>
      </c>
      <c r="B395" s="2" t="s">
        <v>9</v>
      </c>
      <c r="C395" s="2" t="s">
        <v>10</v>
      </c>
      <c r="D395" s="2">
        <v>4200</v>
      </c>
      <c r="E395" s="4">
        <v>356552.25</v>
      </c>
      <c r="G395" s="1"/>
    </row>
    <row r="396" spans="1:7" x14ac:dyDescent="0.25">
      <c r="A396" s="7">
        <v>44805</v>
      </c>
      <c r="B396" s="2" t="s">
        <v>9</v>
      </c>
      <c r="C396" s="2" t="s">
        <v>10</v>
      </c>
      <c r="D396" s="2">
        <v>4300</v>
      </c>
      <c r="E396" s="4">
        <v>47614.720000000001</v>
      </c>
      <c r="G396" s="1"/>
    </row>
    <row r="397" spans="1:7" x14ac:dyDescent="0.25">
      <c r="A397" s="7">
        <v>44805</v>
      </c>
      <c r="B397" s="2" t="s">
        <v>9</v>
      </c>
      <c r="C397" s="2" t="s">
        <v>10</v>
      </c>
      <c r="D397" s="2">
        <v>4400</v>
      </c>
      <c r="E397" s="4">
        <v>27268.83</v>
      </c>
      <c r="G397" s="1"/>
    </row>
    <row r="398" spans="1:7" x14ac:dyDescent="0.25">
      <c r="A398" s="7">
        <v>44805</v>
      </c>
      <c r="B398" s="2" t="s">
        <v>9</v>
      </c>
      <c r="C398" s="2" t="s">
        <v>10</v>
      </c>
      <c r="D398" s="2">
        <v>4500</v>
      </c>
      <c r="E398" s="4">
        <v>53640.36</v>
      </c>
      <c r="G398" s="1"/>
    </row>
    <row r="399" spans="1:7" x14ac:dyDescent="0.25">
      <c r="A399" s="7">
        <v>44805</v>
      </c>
      <c r="B399" s="2" t="s">
        <v>9</v>
      </c>
      <c r="C399" s="2" t="s">
        <v>10</v>
      </c>
      <c r="D399" s="2">
        <v>4700</v>
      </c>
      <c r="E399" s="4">
        <v>163917.29</v>
      </c>
      <c r="G399" s="1"/>
    </row>
    <row r="400" spans="1:7" x14ac:dyDescent="0.25">
      <c r="A400" s="7">
        <v>44805</v>
      </c>
      <c r="B400" s="2" t="s">
        <v>9</v>
      </c>
      <c r="C400" s="2" t="s">
        <v>10</v>
      </c>
      <c r="D400" s="2">
        <v>4800</v>
      </c>
      <c r="E400" s="4">
        <v>184306</v>
      </c>
      <c r="G400" s="1"/>
    </row>
    <row r="401" spans="1:7" x14ac:dyDescent="0.25">
      <c r="A401" s="7">
        <v>44805</v>
      </c>
      <c r="B401" s="2" t="s">
        <v>9</v>
      </c>
      <c r="C401" s="2" t="s">
        <v>10</v>
      </c>
      <c r="D401" s="2">
        <v>4900</v>
      </c>
      <c r="E401" s="4">
        <v>42216.53</v>
      </c>
      <c r="G401" s="1"/>
    </row>
    <row r="402" spans="1:7" x14ac:dyDescent="0.25">
      <c r="A402" s="7">
        <v>44805</v>
      </c>
      <c r="B402" s="2" t="s">
        <v>9</v>
      </c>
      <c r="C402" s="2" t="s">
        <v>10</v>
      </c>
      <c r="D402" s="2">
        <v>4950</v>
      </c>
      <c r="E402" s="4">
        <v>35345.519999999997</v>
      </c>
      <c r="G402" s="1"/>
    </row>
    <row r="403" spans="1:7" x14ac:dyDescent="0.25">
      <c r="A403" s="7">
        <v>44805</v>
      </c>
      <c r="B403" s="2" t="s">
        <v>9</v>
      </c>
      <c r="C403" s="2" t="s">
        <v>10</v>
      </c>
      <c r="D403" s="2">
        <v>4999</v>
      </c>
      <c r="E403" s="4">
        <v>-20898.38</v>
      </c>
      <c r="G403" s="1"/>
    </row>
    <row r="404" spans="1:7" x14ac:dyDescent="0.25">
      <c r="A404" s="7">
        <v>44805</v>
      </c>
      <c r="B404" s="2" t="s">
        <v>5</v>
      </c>
      <c r="C404" s="2" t="s">
        <v>12</v>
      </c>
      <c r="D404" s="2">
        <v>5100</v>
      </c>
      <c r="E404" s="4">
        <v>19299.37</v>
      </c>
      <c r="G404" s="1"/>
    </row>
    <row r="405" spans="1:7" x14ac:dyDescent="0.25">
      <c r="A405" s="7">
        <v>44805</v>
      </c>
      <c r="B405" s="2" t="s">
        <v>5</v>
      </c>
      <c r="C405" s="2" t="s">
        <v>12</v>
      </c>
      <c r="D405" s="2">
        <v>5130</v>
      </c>
      <c r="E405" s="4">
        <v>1166.3399999999999</v>
      </c>
      <c r="G405" s="1"/>
    </row>
    <row r="406" spans="1:7" x14ac:dyDescent="0.25">
      <c r="A406" s="7">
        <v>44805</v>
      </c>
      <c r="B406" s="2" t="s">
        <v>5</v>
      </c>
      <c r="C406" s="2" t="s">
        <v>12</v>
      </c>
      <c r="D406" s="2">
        <v>5140</v>
      </c>
      <c r="E406" s="4">
        <v>487.44</v>
      </c>
      <c r="G406" s="1"/>
    </row>
    <row r="407" spans="1:7" x14ac:dyDescent="0.25">
      <c r="A407" s="7">
        <v>44805</v>
      </c>
      <c r="B407" s="2" t="s">
        <v>5</v>
      </c>
      <c r="C407" s="2" t="s">
        <v>12</v>
      </c>
      <c r="D407" s="2">
        <v>5200</v>
      </c>
      <c r="E407" s="4">
        <v>1064.81</v>
      </c>
      <c r="G407" s="1"/>
    </row>
    <row r="408" spans="1:7" x14ac:dyDescent="0.25">
      <c r="A408" s="7">
        <v>44805</v>
      </c>
      <c r="B408" s="2" t="s">
        <v>5</v>
      </c>
      <c r="C408" s="2" t="s">
        <v>12</v>
      </c>
      <c r="D408" s="2">
        <v>5300</v>
      </c>
      <c r="E408" s="4">
        <v>961.17</v>
      </c>
      <c r="G408" s="1"/>
    </row>
    <row r="409" spans="1:7" x14ac:dyDescent="0.25">
      <c r="A409" s="7">
        <v>44805</v>
      </c>
      <c r="B409" s="2" t="s">
        <v>5</v>
      </c>
      <c r="C409" s="2" t="s">
        <v>12</v>
      </c>
      <c r="D409" s="2">
        <v>5400</v>
      </c>
      <c r="E409" s="4">
        <v>591.80999999999995</v>
      </c>
      <c r="G409" s="1"/>
    </row>
    <row r="410" spans="1:7" x14ac:dyDescent="0.25">
      <c r="A410" s="7">
        <v>44805</v>
      </c>
      <c r="B410" s="2" t="s">
        <v>5</v>
      </c>
      <c r="C410" s="2" t="s">
        <v>12</v>
      </c>
      <c r="D410" s="2">
        <v>5500</v>
      </c>
      <c r="E410" s="4">
        <v>18663.419999999998</v>
      </c>
      <c r="G410" s="1"/>
    </row>
    <row r="411" spans="1:7" x14ac:dyDescent="0.25">
      <c r="A411" s="7">
        <v>44805</v>
      </c>
      <c r="B411" s="2" t="s">
        <v>5</v>
      </c>
      <c r="C411" s="2" t="s">
        <v>12</v>
      </c>
      <c r="D411" s="2">
        <v>5700</v>
      </c>
      <c r="E411" s="4">
        <v>2367.5100000000002</v>
      </c>
      <c r="G411" s="1"/>
    </row>
    <row r="412" spans="1:7" x14ac:dyDescent="0.25">
      <c r="A412" s="7">
        <v>44805</v>
      </c>
      <c r="B412" s="2" t="s">
        <v>5</v>
      </c>
      <c r="C412" s="2" t="s">
        <v>12</v>
      </c>
      <c r="D412" s="2">
        <v>5800</v>
      </c>
      <c r="E412" s="4">
        <v>974.48</v>
      </c>
      <c r="G412" s="1"/>
    </row>
    <row r="413" spans="1:7" x14ac:dyDescent="0.25">
      <c r="A413" s="7">
        <v>44805</v>
      </c>
      <c r="B413" s="2" t="s">
        <v>5</v>
      </c>
      <c r="C413" s="2" t="s">
        <v>12</v>
      </c>
      <c r="D413" s="2">
        <v>6000</v>
      </c>
      <c r="E413" s="4">
        <v>535.20000000000005</v>
      </c>
      <c r="G413" s="1"/>
    </row>
    <row r="414" spans="1:7" x14ac:dyDescent="0.25">
      <c r="A414" s="7">
        <v>44805</v>
      </c>
      <c r="B414" s="2" t="s">
        <v>5</v>
      </c>
      <c r="C414" s="2" t="s">
        <v>12</v>
      </c>
      <c r="D414" s="2">
        <v>6200</v>
      </c>
      <c r="E414" s="4">
        <v>2345.06</v>
      </c>
      <c r="G414" s="1"/>
    </row>
    <row r="415" spans="1:7" x14ac:dyDescent="0.25">
      <c r="A415" s="7">
        <v>44805</v>
      </c>
      <c r="B415" s="2" t="s">
        <v>5</v>
      </c>
      <c r="C415" s="2" t="s">
        <v>12</v>
      </c>
      <c r="D415" s="2">
        <v>6400</v>
      </c>
      <c r="E415" s="4">
        <v>3517.01</v>
      </c>
      <c r="G415" s="1"/>
    </row>
    <row r="416" spans="1:7" x14ac:dyDescent="0.25">
      <c r="A416" s="7">
        <v>44805</v>
      </c>
      <c r="B416" s="2" t="s">
        <v>5</v>
      </c>
      <c r="C416" s="2" t="s">
        <v>12</v>
      </c>
      <c r="D416" s="2">
        <v>6410</v>
      </c>
      <c r="E416" s="4">
        <v>2486.61</v>
      </c>
      <c r="G416" s="1"/>
    </row>
    <row r="417" spans="1:7" x14ac:dyDescent="0.25">
      <c r="A417" s="7">
        <v>44805</v>
      </c>
      <c r="B417" s="2" t="s">
        <v>5</v>
      </c>
      <c r="C417" s="2" t="s">
        <v>12</v>
      </c>
      <c r="D417" s="2">
        <v>6420</v>
      </c>
      <c r="E417" s="4">
        <v>1886.74</v>
      </c>
      <c r="G417" s="1"/>
    </row>
    <row r="418" spans="1:7" x14ac:dyDescent="0.25">
      <c r="A418" s="7">
        <v>44805</v>
      </c>
      <c r="B418" s="2" t="s">
        <v>5</v>
      </c>
      <c r="C418" s="2" t="s">
        <v>12</v>
      </c>
      <c r="D418" s="2">
        <v>6500</v>
      </c>
      <c r="E418" s="4">
        <v>3019.74</v>
      </c>
      <c r="G418" s="1"/>
    </row>
    <row r="419" spans="1:7" x14ac:dyDescent="0.25">
      <c r="A419" s="7">
        <v>44805</v>
      </c>
      <c r="B419" s="2" t="s">
        <v>5</v>
      </c>
      <c r="C419" s="2" t="s">
        <v>12</v>
      </c>
      <c r="D419" s="2">
        <v>6600</v>
      </c>
      <c r="E419" s="4">
        <v>4996.45</v>
      </c>
      <c r="G419" s="1"/>
    </row>
    <row r="420" spans="1:7" x14ac:dyDescent="0.25">
      <c r="A420" s="7">
        <v>44805</v>
      </c>
      <c r="B420" s="2" t="s">
        <v>5</v>
      </c>
      <c r="C420" s="2" t="s">
        <v>12</v>
      </c>
      <c r="D420" s="2">
        <v>6610</v>
      </c>
      <c r="E420" s="4">
        <v>2436.9699999999998</v>
      </c>
      <c r="G420" s="1"/>
    </row>
    <row r="421" spans="1:7" x14ac:dyDescent="0.25">
      <c r="A421" s="7">
        <v>44805</v>
      </c>
      <c r="B421" s="2" t="s">
        <v>5</v>
      </c>
      <c r="C421" s="2" t="s">
        <v>12</v>
      </c>
      <c r="D421" s="2">
        <v>6620</v>
      </c>
      <c r="E421" s="4">
        <v>993.07</v>
      </c>
      <c r="G421" s="1"/>
    </row>
    <row r="422" spans="1:7" x14ac:dyDescent="0.25">
      <c r="A422" s="7">
        <v>44805</v>
      </c>
      <c r="B422" s="2" t="s">
        <v>5</v>
      </c>
      <c r="C422" s="2" t="s">
        <v>12</v>
      </c>
      <c r="D422" s="2">
        <v>6700</v>
      </c>
      <c r="E422" s="4">
        <v>582.83000000000004</v>
      </c>
      <c r="G422" s="1"/>
    </row>
    <row r="423" spans="1:7" x14ac:dyDescent="0.25">
      <c r="A423" s="7">
        <v>44805</v>
      </c>
      <c r="B423" s="2" t="s">
        <v>5</v>
      </c>
      <c r="C423" s="2" t="s">
        <v>12</v>
      </c>
      <c r="D423" s="2">
        <v>6999</v>
      </c>
      <c r="E423" s="4">
        <v>1584.42</v>
      </c>
      <c r="G423" s="1"/>
    </row>
    <row r="424" spans="1:7" x14ac:dyDescent="0.25">
      <c r="A424" s="7">
        <v>44805</v>
      </c>
      <c r="B424" s="2" t="s">
        <v>8</v>
      </c>
      <c r="C424" s="2" t="s">
        <v>12</v>
      </c>
      <c r="D424" s="2">
        <v>5100</v>
      </c>
      <c r="E424" s="4">
        <v>19899.22</v>
      </c>
      <c r="G424" s="1"/>
    </row>
    <row r="425" spans="1:7" x14ac:dyDescent="0.25">
      <c r="A425" s="7">
        <v>44805</v>
      </c>
      <c r="B425" s="2" t="s">
        <v>8</v>
      </c>
      <c r="C425" s="2" t="s">
        <v>12</v>
      </c>
      <c r="D425" s="2">
        <v>5130</v>
      </c>
      <c r="E425" s="4">
        <v>1212.73</v>
      </c>
      <c r="G425" s="1"/>
    </row>
    <row r="426" spans="1:7" x14ac:dyDescent="0.25">
      <c r="A426" s="7">
        <v>44805</v>
      </c>
      <c r="B426" s="2" t="s">
        <v>8</v>
      </c>
      <c r="C426" s="2" t="s">
        <v>12</v>
      </c>
      <c r="D426" s="2">
        <v>5140</v>
      </c>
      <c r="E426" s="4">
        <v>516.57000000000005</v>
      </c>
      <c r="G426" s="1"/>
    </row>
    <row r="427" spans="1:7" x14ac:dyDescent="0.25">
      <c r="A427" s="7">
        <v>44805</v>
      </c>
      <c r="B427" s="2" t="s">
        <v>8</v>
      </c>
      <c r="C427" s="2" t="s">
        <v>12</v>
      </c>
      <c r="D427" s="2">
        <v>5200</v>
      </c>
      <c r="E427" s="4">
        <v>1131.05</v>
      </c>
      <c r="G427" s="1"/>
    </row>
    <row r="428" spans="1:7" x14ac:dyDescent="0.25">
      <c r="A428" s="7">
        <v>44805</v>
      </c>
      <c r="B428" s="2" t="s">
        <v>8</v>
      </c>
      <c r="C428" s="2" t="s">
        <v>12</v>
      </c>
      <c r="D428" s="2">
        <v>5300</v>
      </c>
      <c r="E428" s="4">
        <v>1036.57</v>
      </c>
      <c r="G428" s="1"/>
    </row>
    <row r="429" spans="1:7" x14ac:dyDescent="0.25">
      <c r="A429" s="7">
        <v>44805</v>
      </c>
      <c r="B429" s="2" t="s">
        <v>8</v>
      </c>
      <c r="C429" s="2" t="s">
        <v>12</v>
      </c>
      <c r="D429" s="2">
        <v>5400</v>
      </c>
      <c r="E429" s="4">
        <v>608.99</v>
      </c>
      <c r="G429" s="1"/>
    </row>
    <row r="430" spans="1:7" x14ac:dyDescent="0.25">
      <c r="A430" s="7">
        <v>44805</v>
      </c>
      <c r="B430" s="2" t="s">
        <v>8</v>
      </c>
      <c r="C430" s="2" t="s">
        <v>12</v>
      </c>
      <c r="D430" s="2">
        <v>5500</v>
      </c>
      <c r="E430" s="4">
        <v>18790.38</v>
      </c>
      <c r="G430" s="1"/>
    </row>
    <row r="431" spans="1:7" x14ac:dyDescent="0.25">
      <c r="A431" s="7">
        <v>44805</v>
      </c>
      <c r="B431" s="2" t="s">
        <v>8</v>
      </c>
      <c r="C431" s="2" t="s">
        <v>12</v>
      </c>
      <c r="D431" s="2">
        <v>5700</v>
      </c>
      <c r="E431" s="4">
        <v>2468.31</v>
      </c>
      <c r="G431" s="1"/>
    </row>
    <row r="432" spans="1:7" x14ac:dyDescent="0.25">
      <c r="A432" s="7">
        <v>44805</v>
      </c>
      <c r="B432" s="2" t="s">
        <v>8</v>
      </c>
      <c r="C432" s="2" t="s">
        <v>12</v>
      </c>
      <c r="D432" s="2">
        <v>5800</v>
      </c>
      <c r="E432" s="4">
        <v>1002.76</v>
      </c>
      <c r="G432" s="1"/>
    </row>
    <row r="433" spans="1:7" x14ac:dyDescent="0.25">
      <c r="A433" s="7">
        <v>44805</v>
      </c>
      <c r="B433" s="2" t="s">
        <v>8</v>
      </c>
      <c r="C433" s="2" t="s">
        <v>12</v>
      </c>
      <c r="D433" s="2">
        <v>6000</v>
      </c>
      <c r="E433" s="4">
        <v>538.41999999999996</v>
      </c>
      <c r="G433" s="1"/>
    </row>
    <row r="434" spans="1:7" x14ac:dyDescent="0.25">
      <c r="A434" s="7">
        <v>44805</v>
      </c>
      <c r="B434" s="2" t="s">
        <v>8</v>
      </c>
      <c r="C434" s="2" t="s">
        <v>12</v>
      </c>
      <c r="D434" s="2">
        <v>6200</v>
      </c>
      <c r="E434" s="4">
        <v>2374.7800000000002</v>
      </c>
      <c r="G434" s="1"/>
    </row>
    <row r="435" spans="1:7" x14ac:dyDescent="0.25">
      <c r="A435" s="7">
        <v>44805</v>
      </c>
      <c r="B435" s="2" t="s">
        <v>8</v>
      </c>
      <c r="C435" s="2" t="s">
        <v>12</v>
      </c>
      <c r="D435" s="2">
        <v>6400</v>
      </c>
      <c r="E435" s="4">
        <v>3524.72</v>
      </c>
      <c r="G435" s="1"/>
    </row>
    <row r="436" spans="1:7" x14ac:dyDescent="0.25">
      <c r="A436" s="7">
        <v>44805</v>
      </c>
      <c r="B436" s="2" t="s">
        <v>8</v>
      </c>
      <c r="C436" s="2" t="s">
        <v>12</v>
      </c>
      <c r="D436" s="2">
        <v>6410</v>
      </c>
      <c r="E436" s="4">
        <v>2554.52</v>
      </c>
      <c r="G436" s="1"/>
    </row>
    <row r="437" spans="1:7" x14ac:dyDescent="0.25">
      <c r="A437" s="7">
        <v>44805</v>
      </c>
      <c r="B437" s="2" t="s">
        <v>8</v>
      </c>
      <c r="C437" s="2" t="s">
        <v>12</v>
      </c>
      <c r="D437" s="2">
        <v>6420</v>
      </c>
      <c r="E437" s="4">
        <v>1908.42</v>
      </c>
      <c r="G437" s="1"/>
    </row>
    <row r="438" spans="1:7" x14ac:dyDescent="0.25">
      <c r="A438" s="7">
        <v>44805</v>
      </c>
      <c r="B438" s="2" t="s">
        <v>8</v>
      </c>
      <c r="C438" s="2" t="s">
        <v>12</v>
      </c>
      <c r="D438" s="2">
        <v>6500</v>
      </c>
      <c r="E438" s="4">
        <v>3114.37</v>
      </c>
      <c r="G438" s="1"/>
    </row>
    <row r="439" spans="1:7" x14ac:dyDescent="0.25">
      <c r="A439" s="7">
        <v>44805</v>
      </c>
      <c r="B439" s="2" t="s">
        <v>8</v>
      </c>
      <c r="C439" s="2" t="s">
        <v>12</v>
      </c>
      <c r="D439" s="2">
        <v>6600</v>
      </c>
      <c r="E439" s="4">
        <v>4965.45</v>
      </c>
      <c r="G439" s="1"/>
    </row>
    <row r="440" spans="1:7" x14ac:dyDescent="0.25">
      <c r="A440" s="7">
        <v>44805</v>
      </c>
      <c r="B440" s="2" t="s">
        <v>8</v>
      </c>
      <c r="C440" s="2" t="s">
        <v>12</v>
      </c>
      <c r="D440" s="2">
        <v>6610</v>
      </c>
      <c r="E440" s="4">
        <v>2589.9299999999998</v>
      </c>
      <c r="G440" s="1"/>
    </row>
    <row r="441" spans="1:7" x14ac:dyDescent="0.25">
      <c r="A441" s="7">
        <v>44805</v>
      </c>
      <c r="B441" s="2" t="s">
        <v>8</v>
      </c>
      <c r="C441" s="2" t="s">
        <v>12</v>
      </c>
      <c r="D441" s="2">
        <v>6620</v>
      </c>
      <c r="E441" s="4">
        <v>996.6</v>
      </c>
      <c r="G441" s="1"/>
    </row>
    <row r="442" spans="1:7" x14ac:dyDescent="0.25">
      <c r="A442" s="7">
        <v>44805</v>
      </c>
      <c r="B442" s="2" t="s">
        <v>8</v>
      </c>
      <c r="C442" s="2" t="s">
        <v>12</v>
      </c>
      <c r="D442" s="2">
        <v>6700</v>
      </c>
      <c r="E442" s="4">
        <v>602.48</v>
      </c>
      <c r="G442" s="1"/>
    </row>
    <row r="443" spans="1:7" x14ac:dyDescent="0.25">
      <c r="A443" s="7">
        <v>44805</v>
      </c>
      <c r="B443" s="2" t="s">
        <v>8</v>
      </c>
      <c r="C443" s="2" t="s">
        <v>12</v>
      </c>
      <c r="D443" s="2">
        <v>6999</v>
      </c>
      <c r="E443" s="4">
        <v>1651.12</v>
      </c>
      <c r="G443" s="1"/>
    </row>
    <row r="444" spans="1:7" x14ac:dyDescent="0.25">
      <c r="A444" s="7">
        <v>44805</v>
      </c>
      <c r="B444" s="2" t="s">
        <v>9</v>
      </c>
      <c r="C444" s="2" t="s">
        <v>12</v>
      </c>
      <c r="D444" s="2">
        <v>5100</v>
      </c>
      <c r="E444" s="4">
        <v>21400.92</v>
      </c>
      <c r="G444" s="1"/>
    </row>
    <row r="445" spans="1:7" x14ac:dyDescent="0.25">
      <c r="A445" s="7">
        <v>44805</v>
      </c>
      <c r="B445" s="2" t="s">
        <v>9</v>
      </c>
      <c r="C445" s="2" t="s">
        <v>12</v>
      </c>
      <c r="D445" s="2">
        <v>5130</v>
      </c>
      <c r="E445" s="4">
        <v>1242.8800000000001</v>
      </c>
      <c r="G445" s="1"/>
    </row>
    <row r="446" spans="1:7" x14ac:dyDescent="0.25">
      <c r="A446" s="7">
        <v>44805</v>
      </c>
      <c r="B446" s="2" t="s">
        <v>9</v>
      </c>
      <c r="C446" s="2" t="s">
        <v>12</v>
      </c>
      <c r="D446" s="2">
        <v>5140</v>
      </c>
      <c r="E446" s="4">
        <v>545.12</v>
      </c>
      <c r="G446" s="1"/>
    </row>
    <row r="447" spans="1:7" x14ac:dyDescent="0.25">
      <c r="A447" s="7">
        <v>44805</v>
      </c>
      <c r="B447" s="2" t="s">
        <v>9</v>
      </c>
      <c r="C447" s="2" t="s">
        <v>12</v>
      </c>
      <c r="D447" s="2">
        <v>5200</v>
      </c>
      <c r="E447" s="4">
        <v>1166.32</v>
      </c>
      <c r="G447" s="1"/>
    </row>
    <row r="448" spans="1:7" x14ac:dyDescent="0.25">
      <c r="A448" s="7">
        <v>44805</v>
      </c>
      <c r="B448" s="2" t="s">
        <v>9</v>
      </c>
      <c r="C448" s="2" t="s">
        <v>12</v>
      </c>
      <c r="D448" s="2">
        <v>5300</v>
      </c>
      <c r="E448" s="4">
        <v>1063.79</v>
      </c>
      <c r="G448" s="1"/>
    </row>
    <row r="449" spans="1:7" x14ac:dyDescent="0.25">
      <c r="A449" s="7">
        <v>44805</v>
      </c>
      <c r="B449" s="2" t="s">
        <v>9</v>
      </c>
      <c r="C449" s="2" t="s">
        <v>12</v>
      </c>
      <c r="D449" s="2">
        <v>5400</v>
      </c>
      <c r="E449" s="4">
        <v>628.91</v>
      </c>
      <c r="G449" s="1"/>
    </row>
    <row r="450" spans="1:7" x14ac:dyDescent="0.25">
      <c r="A450" s="7">
        <v>44805</v>
      </c>
      <c r="B450" s="2" t="s">
        <v>9</v>
      </c>
      <c r="C450" s="2" t="s">
        <v>12</v>
      </c>
      <c r="D450" s="2">
        <v>5500</v>
      </c>
      <c r="E450" s="4">
        <v>19056.900000000001</v>
      </c>
      <c r="G450" s="1"/>
    </row>
    <row r="451" spans="1:7" x14ac:dyDescent="0.25">
      <c r="A451" s="7">
        <v>44805</v>
      </c>
      <c r="B451" s="2" t="s">
        <v>9</v>
      </c>
      <c r="C451" s="2" t="s">
        <v>12</v>
      </c>
      <c r="D451" s="2">
        <v>5700</v>
      </c>
      <c r="E451" s="4">
        <v>2569.48</v>
      </c>
      <c r="G451" s="1"/>
    </row>
    <row r="452" spans="1:7" x14ac:dyDescent="0.25">
      <c r="A452" s="7">
        <v>44805</v>
      </c>
      <c r="B452" s="2" t="s">
        <v>9</v>
      </c>
      <c r="C452" s="2" t="s">
        <v>12</v>
      </c>
      <c r="D452" s="2">
        <v>5800</v>
      </c>
      <c r="E452" s="4">
        <v>1066.21</v>
      </c>
      <c r="G452" s="1"/>
    </row>
    <row r="453" spans="1:7" x14ac:dyDescent="0.25">
      <c r="A453" s="7">
        <v>44805</v>
      </c>
      <c r="B453" s="2" t="s">
        <v>9</v>
      </c>
      <c r="C453" s="2" t="s">
        <v>12</v>
      </c>
      <c r="D453" s="2">
        <v>6000</v>
      </c>
      <c r="E453" s="4">
        <v>559.97</v>
      </c>
      <c r="G453" s="1"/>
    </row>
    <row r="454" spans="1:7" x14ac:dyDescent="0.25">
      <c r="A454" s="7">
        <v>44805</v>
      </c>
      <c r="B454" s="2" t="s">
        <v>9</v>
      </c>
      <c r="C454" s="2" t="s">
        <v>12</v>
      </c>
      <c r="D454" s="2">
        <v>6200</v>
      </c>
      <c r="E454" s="4">
        <v>2537.0700000000002</v>
      </c>
      <c r="G454" s="1"/>
    </row>
    <row r="455" spans="1:7" x14ac:dyDescent="0.25">
      <c r="A455" s="7">
        <v>44805</v>
      </c>
      <c r="B455" s="2" t="s">
        <v>9</v>
      </c>
      <c r="C455" s="2" t="s">
        <v>12</v>
      </c>
      <c r="D455" s="2">
        <v>6400</v>
      </c>
      <c r="E455" s="4">
        <v>3750.69</v>
      </c>
      <c r="G455" s="1"/>
    </row>
    <row r="456" spans="1:7" x14ac:dyDescent="0.25">
      <c r="A456" s="7">
        <v>44805</v>
      </c>
      <c r="B456" s="2" t="s">
        <v>9</v>
      </c>
      <c r="C456" s="2" t="s">
        <v>12</v>
      </c>
      <c r="D456" s="2">
        <v>6410</v>
      </c>
      <c r="E456" s="4">
        <v>2674.05</v>
      </c>
      <c r="G456" s="1"/>
    </row>
    <row r="457" spans="1:7" x14ac:dyDescent="0.25">
      <c r="A457" s="7">
        <v>44805</v>
      </c>
      <c r="B457" s="2" t="s">
        <v>9</v>
      </c>
      <c r="C457" s="2" t="s">
        <v>12</v>
      </c>
      <c r="D457" s="2">
        <v>6420</v>
      </c>
      <c r="E457" s="4">
        <v>2027.19</v>
      </c>
      <c r="G457" s="1"/>
    </row>
    <row r="458" spans="1:7" x14ac:dyDescent="0.25">
      <c r="A458" s="7">
        <v>44805</v>
      </c>
      <c r="B458" s="2" t="s">
        <v>9</v>
      </c>
      <c r="C458" s="2" t="s">
        <v>12</v>
      </c>
      <c r="D458" s="2">
        <v>6500</v>
      </c>
      <c r="E458" s="4">
        <v>3149.59</v>
      </c>
      <c r="G458" s="1"/>
    </row>
    <row r="459" spans="1:7" x14ac:dyDescent="0.25">
      <c r="A459" s="7">
        <v>44805</v>
      </c>
      <c r="B459" s="2" t="s">
        <v>9</v>
      </c>
      <c r="C459" s="2" t="s">
        <v>12</v>
      </c>
      <c r="D459" s="2">
        <v>6600</v>
      </c>
      <c r="E459" s="4">
        <v>5161.3999999999996</v>
      </c>
      <c r="G459" s="1"/>
    </row>
    <row r="460" spans="1:7" x14ac:dyDescent="0.25">
      <c r="A460" s="7">
        <v>44805</v>
      </c>
      <c r="B460" s="2" t="s">
        <v>9</v>
      </c>
      <c r="C460" s="2" t="s">
        <v>12</v>
      </c>
      <c r="D460" s="2">
        <v>6610</v>
      </c>
      <c r="E460" s="4">
        <v>2672.87</v>
      </c>
      <c r="G460" s="1"/>
    </row>
    <row r="461" spans="1:7" x14ac:dyDescent="0.25">
      <c r="A461" s="7">
        <v>44805</v>
      </c>
      <c r="B461" s="2" t="s">
        <v>9</v>
      </c>
      <c r="C461" s="2" t="s">
        <v>12</v>
      </c>
      <c r="D461" s="2">
        <v>6620</v>
      </c>
      <c r="E461" s="4">
        <v>1068.19</v>
      </c>
      <c r="G461" s="1"/>
    </row>
    <row r="462" spans="1:7" x14ac:dyDescent="0.25">
      <c r="A462" s="7">
        <v>44805</v>
      </c>
      <c r="B462" s="2" t="s">
        <v>9</v>
      </c>
      <c r="C462" s="2" t="s">
        <v>12</v>
      </c>
      <c r="D462" s="2">
        <v>6700</v>
      </c>
      <c r="E462" s="4">
        <v>614.70000000000005</v>
      </c>
      <c r="G462" s="1"/>
    </row>
    <row r="463" spans="1:7" x14ac:dyDescent="0.25">
      <c r="A463" s="7">
        <v>44805</v>
      </c>
      <c r="B463" s="2" t="s">
        <v>9</v>
      </c>
      <c r="C463" s="2" t="s">
        <v>12</v>
      </c>
      <c r="D463" s="2">
        <v>6999</v>
      </c>
      <c r="E463" s="4">
        <v>1711.59</v>
      </c>
      <c r="G463" s="1"/>
    </row>
    <row r="464" spans="1:7" x14ac:dyDescent="0.25">
      <c r="A464" s="7">
        <v>44805</v>
      </c>
      <c r="B464" s="2" t="s">
        <v>5</v>
      </c>
      <c r="C464" s="2" t="s">
        <v>14</v>
      </c>
      <c r="D464" s="2">
        <v>5100</v>
      </c>
      <c r="E464" s="4">
        <v>11887.71</v>
      </c>
      <c r="G464" s="1"/>
    </row>
    <row r="465" spans="1:7" x14ac:dyDescent="0.25">
      <c r="A465" s="7">
        <v>44805</v>
      </c>
      <c r="B465" s="2" t="s">
        <v>5</v>
      </c>
      <c r="C465" s="2" t="s">
        <v>14</v>
      </c>
      <c r="D465" s="2">
        <v>5130</v>
      </c>
      <c r="E465" s="4">
        <v>698.98</v>
      </c>
      <c r="G465" s="1"/>
    </row>
    <row r="466" spans="1:7" x14ac:dyDescent="0.25">
      <c r="A466" s="7">
        <v>44805</v>
      </c>
      <c r="B466" s="2" t="s">
        <v>5</v>
      </c>
      <c r="C466" s="2" t="s">
        <v>14</v>
      </c>
      <c r="D466" s="2">
        <v>5140</v>
      </c>
      <c r="E466" s="4">
        <v>301.70999999999998</v>
      </c>
      <c r="G466" s="1"/>
    </row>
    <row r="467" spans="1:7" x14ac:dyDescent="0.25">
      <c r="A467" s="7">
        <v>44805</v>
      </c>
      <c r="B467" s="2" t="s">
        <v>5</v>
      </c>
      <c r="C467" s="2" t="s">
        <v>14</v>
      </c>
      <c r="D467" s="2">
        <v>5200</v>
      </c>
      <c r="E467" s="4">
        <v>702.69</v>
      </c>
      <c r="G467" s="1"/>
    </row>
    <row r="468" spans="1:7" x14ac:dyDescent="0.25">
      <c r="A468" s="7">
        <v>44805</v>
      </c>
      <c r="B468" s="2" t="s">
        <v>5</v>
      </c>
      <c r="C468" s="2" t="s">
        <v>14</v>
      </c>
      <c r="D468" s="2">
        <v>5300</v>
      </c>
      <c r="E468" s="4">
        <v>14630.75</v>
      </c>
      <c r="G468" s="1"/>
    </row>
    <row r="469" spans="1:7" x14ac:dyDescent="0.25">
      <c r="A469" s="7">
        <v>44805</v>
      </c>
      <c r="B469" s="2" t="s">
        <v>5</v>
      </c>
      <c r="C469" s="2" t="s">
        <v>14</v>
      </c>
      <c r="D469" s="2">
        <v>5400</v>
      </c>
      <c r="E469" s="4">
        <v>390.22</v>
      </c>
      <c r="G469" s="1"/>
    </row>
    <row r="470" spans="1:7" x14ac:dyDescent="0.25">
      <c r="A470" s="7">
        <v>44805</v>
      </c>
      <c r="B470" s="2" t="s">
        <v>5</v>
      </c>
      <c r="C470" s="2" t="s">
        <v>14</v>
      </c>
      <c r="D470" s="2">
        <v>5500</v>
      </c>
      <c r="E470" s="4">
        <v>10776.62</v>
      </c>
      <c r="G470" s="1"/>
    </row>
    <row r="471" spans="1:7" x14ac:dyDescent="0.25">
      <c r="A471" s="7">
        <v>44805</v>
      </c>
      <c r="B471" s="2" t="s">
        <v>5</v>
      </c>
      <c r="C471" s="2" t="s">
        <v>14</v>
      </c>
      <c r="D471" s="2">
        <v>5700</v>
      </c>
      <c r="E471" s="4">
        <v>1446.96</v>
      </c>
      <c r="G471" s="1"/>
    </row>
    <row r="472" spans="1:7" x14ac:dyDescent="0.25">
      <c r="A472" s="7">
        <v>44805</v>
      </c>
      <c r="B472" s="2" t="s">
        <v>5</v>
      </c>
      <c r="C472" s="2" t="s">
        <v>14</v>
      </c>
      <c r="D472" s="2">
        <v>5800</v>
      </c>
      <c r="E472" s="4">
        <v>578.67999999999995</v>
      </c>
      <c r="G472" s="1"/>
    </row>
    <row r="473" spans="1:7" x14ac:dyDescent="0.25">
      <c r="A473" s="7">
        <v>44805</v>
      </c>
      <c r="B473" s="2" t="s">
        <v>5</v>
      </c>
      <c r="C473" s="2" t="s">
        <v>14</v>
      </c>
      <c r="D473" s="2">
        <v>6000</v>
      </c>
      <c r="E473" s="4">
        <v>292.45999999999998</v>
      </c>
      <c r="G473" s="1"/>
    </row>
    <row r="474" spans="1:7" x14ac:dyDescent="0.25">
      <c r="A474" s="7">
        <v>44805</v>
      </c>
      <c r="B474" s="2" t="s">
        <v>5</v>
      </c>
      <c r="C474" s="2" t="s">
        <v>14</v>
      </c>
      <c r="D474" s="2">
        <v>6200</v>
      </c>
      <c r="E474" s="4">
        <v>1411.76</v>
      </c>
      <c r="G474" s="1"/>
    </row>
    <row r="475" spans="1:7" x14ac:dyDescent="0.25">
      <c r="A475" s="7">
        <v>44805</v>
      </c>
      <c r="B475" s="2" t="s">
        <v>5</v>
      </c>
      <c r="C475" s="2" t="s">
        <v>14</v>
      </c>
      <c r="D475" s="2">
        <v>6400</v>
      </c>
      <c r="E475" s="4">
        <v>2100.44</v>
      </c>
      <c r="G475" s="1"/>
    </row>
    <row r="476" spans="1:7" x14ac:dyDescent="0.25">
      <c r="A476" s="7">
        <v>44805</v>
      </c>
      <c r="B476" s="2" t="s">
        <v>5</v>
      </c>
      <c r="C476" s="2" t="s">
        <v>14</v>
      </c>
      <c r="D476" s="2">
        <v>6410</v>
      </c>
      <c r="E476" s="4">
        <v>1512.48</v>
      </c>
      <c r="G476" s="1"/>
    </row>
    <row r="477" spans="1:7" x14ac:dyDescent="0.25">
      <c r="A477" s="7">
        <v>44805</v>
      </c>
      <c r="B477" s="2" t="s">
        <v>5</v>
      </c>
      <c r="C477" s="2" t="s">
        <v>14</v>
      </c>
      <c r="D477" s="2">
        <v>6420</v>
      </c>
      <c r="E477" s="4">
        <v>1065.8800000000001</v>
      </c>
      <c r="G477" s="1"/>
    </row>
    <row r="478" spans="1:7" x14ac:dyDescent="0.25">
      <c r="A478" s="7">
        <v>44805</v>
      </c>
      <c r="B478" s="2" t="s">
        <v>5</v>
      </c>
      <c r="C478" s="2" t="s">
        <v>14</v>
      </c>
      <c r="D478" s="2">
        <v>6500</v>
      </c>
      <c r="E478" s="4">
        <v>1736.09</v>
      </c>
      <c r="G478" s="1"/>
    </row>
    <row r="479" spans="1:7" x14ac:dyDescent="0.25">
      <c r="A479" s="7">
        <v>44805</v>
      </c>
      <c r="B479" s="2" t="s">
        <v>5</v>
      </c>
      <c r="C479" s="2" t="s">
        <v>14</v>
      </c>
      <c r="D479" s="2">
        <v>6600</v>
      </c>
      <c r="E479" s="4">
        <v>2920.62</v>
      </c>
      <c r="G479" s="1"/>
    </row>
    <row r="480" spans="1:7" x14ac:dyDescent="0.25">
      <c r="A480" s="7">
        <v>44805</v>
      </c>
      <c r="B480" s="2" t="s">
        <v>5</v>
      </c>
      <c r="C480" s="2" t="s">
        <v>14</v>
      </c>
      <c r="D480" s="2">
        <v>6610</v>
      </c>
      <c r="E480" s="4">
        <v>1452.71</v>
      </c>
      <c r="G480" s="1"/>
    </row>
    <row r="481" spans="1:7" x14ac:dyDescent="0.25">
      <c r="A481" s="7">
        <v>44805</v>
      </c>
      <c r="B481" s="2" t="s">
        <v>5</v>
      </c>
      <c r="C481" s="2" t="s">
        <v>14</v>
      </c>
      <c r="D481" s="2">
        <v>6620</v>
      </c>
      <c r="E481" s="4">
        <v>583.04999999999995</v>
      </c>
      <c r="G481" s="1"/>
    </row>
    <row r="482" spans="1:7" x14ac:dyDescent="0.25">
      <c r="A482" s="7">
        <v>44805</v>
      </c>
      <c r="B482" s="2" t="s">
        <v>5</v>
      </c>
      <c r="C482" s="2" t="s">
        <v>14</v>
      </c>
      <c r="D482" s="2">
        <v>6700</v>
      </c>
      <c r="E482" s="4">
        <v>294.5</v>
      </c>
      <c r="G482" s="1"/>
    </row>
    <row r="483" spans="1:7" x14ac:dyDescent="0.25">
      <c r="A483" s="7">
        <v>44805</v>
      </c>
      <c r="B483" s="2" t="s">
        <v>5</v>
      </c>
      <c r="C483" s="2" t="s">
        <v>14</v>
      </c>
      <c r="D483" s="2">
        <v>6999</v>
      </c>
      <c r="E483" s="4">
        <v>975.07</v>
      </c>
      <c r="G483" s="1"/>
    </row>
    <row r="484" spans="1:7" x14ac:dyDescent="0.25">
      <c r="A484" s="7">
        <v>44805</v>
      </c>
      <c r="B484" s="2" t="s">
        <v>8</v>
      </c>
      <c r="C484" s="2" t="s">
        <v>14</v>
      </c>
      <c r="D484" s="2">
        <v>5100</v>
      </c>
      <c r="E484" s="4">
        <v>12238.75</v>
      </c>
      <c r="G484" s="1"/>
    </row>
    <row r="485" spans="1:7" x14ac:dyDescent="0.25">
      <c r="A485" s="7">
        <v>44805</v>
      </c>
      <c r="B485" s="2" t="s">
        <v>8</v>
      </c>
      <c r="C485" s="2" t="s">
        <v>14</v>
      </c>
      <c r="D485" s="2">
        <v>5130</v>
      </c>
      <c r="E485" s="4">
        <v>700.07</v>
      </c>
      <c r="G485" s="1"/>
    </row>
    <row r="486" spans="1:7" x14ac:dyDescent="0.25">
      <c r="A486" s="7">
        <v>44805</v>
      </c>
      <c r="B486" s="2" t="s">
        <v>8</v>
      </c>
      <c r="C486" s="2" t="s">
        <v>14</v>
      </c>
      <c r="D486" s="2">
        <v>5140</v>
      </c>
      <c r="E486" s="4">
        <v>298.27999999999997</v>
      </c>
      <c r="G486" s="1"/>
    </row>
    <row r="487" spans="1:7" x14ac:dyDescent="0.25">
      <c r="A487" s="7">
        <v>44805</v>
      </c>
      <c r="B487" s="2" t="s">
        <v>8</v>
      </c>
      <c r="C487" s="2" t="s">
        <v>14</v>
      </c>
      <c r="D487" s="2">
        <v>5200</v>
      </c>
      <c r="E487" s="4">
        <v>699.44</v>
      </c>
      <c r="G487" s="1"/>
    </row>
    <row r="488" spans="1:7" x14ac:dyDescent="0.25">
      <c r="A488" s="7">
        <v>44805</v>
      </c>
      <c r="B488" s="2" t="s">
        <v>8</v>
      </c>
      <c r="C488" s="2" t="s">
        <v>14</v>
      </c>
      <c r="D488" s="2">
        <v>5300</v>
      </c>
      <c r="E488" s="4">
        <v>16042.16</v>
      </c>
      <c r="G488" s="1"/>
    </row>
    <row r="489" spans="1:7" x14ac:dyDescent="0.25">
      <c r="A489" s="7">
        <v>44805</v>
      </c>
      <c r="B489" s="2" t="s">
        <v>8</v>
      </c>
      <c r="C489" s="2" t="s">
        <v>14</v>
      </c>
      <c r="D489" s="2">
        <v>5400</v>
      </c>
      <c r="E489" s="4">
        <v>398.69</v>
      </c>
      <c r="G489" s="1"/>
    </row>
    <row r="490" spans="1:7" x14ac:dyDescent="0.25">
      <c r="A490" s="7">
        <v>44805</v>
      </c>
      <c r="B490" s="2" t="s">
        <v>8</v>
      </c>
      <c r="C490" s="2" t="s">
        <v>14</v>
      </c>
      <c r="D490" s="2">
        <v>5500</v>
      </c>
      <c r="E490" s="4">
        <v>11485.24</v>
      </c>
      <c r="G490" s="1"/>
    </row>
    <row r="491" spans="1:7" x14ac:dyDescent="0.25">
      <c r="A491" s="7">
        <v>44805</v>
      </c>
      <c r="B491" s="2" t="s">
        <v>8</v>
      </c>
      <c r="C491" s="2" t="s">
        <v>14</v>
      </c>
      <c r="D491" s="2">
        <v>5700</v>
      </c>
      <c r="E491" s="4">
        <v>1457.31</v>
      </c>
      <c r="G491" s="1"/>
    </row>
    <row r="492" spans="1:7" x14ac:dyDescent="0.25">
      <c r="A492" s="7">
        <v>44805</v>
      </c>
      <c r="B492" s="2" t="s">
        <v>8</v>
      </c>
      <c r="C492" s="2" t="s">
        <v>14</v>
      </c>
      <c r="D492" s="2">
        <v>5800</v>
      </c>
      <c r="E492" s="4">
        <v>597.32000000000005</v>
      </c>
      <c r="G492" s="1"/>
    </row>
    <row r="493" spans="1:7" x14ac:dyDescent="0.25">
      <c r="A493" s="7">
        <v>44805</v>
      </c>
      <c r="B493" s="2" t="s">
        <v>8</v>
      </c>
      <c r="C493" s="2" t="s">
        <v>14</v>
      </c>
      <c r="D493" s="2">
        <v>6000</v>
      </c>
      <c r="E493" s="4">
        <v>301.54000000000002</v>
      </c>
      <c r="G493" s="1"/>
    </row>
    <row r="494" spans="1:7" x14ac:dyDescent="0.25">
      <c r="A494" s="7">
        <v>44805</v>
      </c>
      <c r="B494" s="2" t="s">
        <v>8</v>
      </c>
      <c r="C494" s="2" t="s">
        <v>14</v>
      </c>
      <c r="D494" s="2">
        <v>6200</v>
      </c>
      <c r="E494" s="4">
        <v>1484.8</v>
      </c>
      <c r="G494" s="1"/>
    </row>
    <row r="495" spans="1:7" x14ac:dyDescent="0.25">
      <c r="A495" s="7">
        <v>44805</v>
      </c>
      <c r="B495" s="2" t="s">
        <v>8</v>
      </c>
      <c r="C495" s="2" t="s">
        <v>14</v>
      </c>
      <c r="D495" s="2">
        <v>6400</v>
      </c>
      <c r="E495" s="4">
        <v>2219.44</v>
      </c>
      <c r="G495" s="1"/>
    </row>
    <row r="496" spans="1:7" x14ac:dyDescent="0.25">
      <c r="A496" s="7">
        <v>44805</v>
      </c>
      <c r="B496" s="2" t="s">
        <v>8</v>
      </c>
      <c r="C496" s="2" t="s">
        <v>14</v>
      </c>
      <c r="D496" s="2">
        <v>6410</v>
      </c>
      <c r="E496" s="4">
        <v>1487.46</v>
      </c>
      <c r="G496" s="1"/>
    </row>
    <row r="497" spans="1:7" x14ac:dyDescent="0.25">
      <c r="A497" s="7">
        <v>44805</v>
      </c>
      <c r="B497" s="2" t="s">
        <v>8</v>
      </c>
      <c r="C497" s="2" t="s">
        <v>14</v>
      </c>
      <c r="D497" s="2">
        <v>6420</v>
      </c>
      <c r="E497" s="4">
        <v>1181.31</v>
      </c>
      <c r="G497" s="1"/>
    </row>
    <row r="498" spans="1:7" x14ac:dyDescent="0.25">
      <c r="A498" s="7">
        <v>44805</v>
      </c>
      <c r="B498" s="2" t="s">
        <v>8</v>
      </c>
      <c r="C498" s="2" t="s">
        <v>14</v>
      </c>
      <c r="D498" s="2">
        <v>6500</v>
      </c>
      <c r="E498" s="4">
        <v>1864.48</v>
      </c>
      <c r="G498" s="1"/>
    </row>
    <row r="499" spans="1:7" x14ac:dyDescent="0.25">
      <c r="A499" s="7">
        <v>44805</v>
      </c>
      <c r="B499" s="2" t="s">
        <v>8</v>
      </c>
      <c r="C499" s="2" t="s">
        <v>14</v>
      </c>
      <c r="D499" s="2">
        <v>6600</v>
      </c>
      <c r="E499" s="4">
        <v>2988.34</v>
      </c>
      <c r="G499" s="1"/>
    </row>
    <row r="500" spans="1:7" x14ac:dyDescent="0.25">
      <c r="A500" s="7">
        <v>44805</v>
      </c>
      <c r="B500" s="2" t="s">
        <v>8</v>
      </c>
      <c r="C500" s="2" t="s">
        <v>14</v>
      </c>
      <c r="D500" s="2">
        <v>6610</v>
      </c>
      <c r="E500" s="4">
        <v>1443.03</v>
      </c>
      <c r="G500" s="1"/>
    </row>
    <row r="501" spans="1:7" x14ac:dyDescent="0.25">
      <c r="A501" s="7">
        <v>44805</v>
      </c>
      <c r="B501" s="2" t="s">
        <v>8</v>
      </c>
      <c r="C501" s="2" t="s">
        <v>14</v>
      </c>
      <c r="D501" s="2">
        <v>6620</v>
      </c>
      <c r="E501" s="4">
        <v>600.89</v>
      </c>
      <c r="G501" s="1"/>
    </row>
    <row r="502" spans="1:7" x14ac:dyDescent="0.25">
      <c r="A502" s="7">
        <v>44805</v>
      </c>
      <c r="B502" s="2" t="s">
        <v>8</v>
      </c>
      <c r="C502" s="2" t="s">
        <v>14</v>
      </c>
      <c r="D502" s="2">
        <v>6700</v>
      </c>
      <c r="E502" s="4">
        <v>391.25</v>
      </c>
      <c r="G502" s="1"/>
    </row>
    <row r="503" spans="1:7" x14ac:dyDescent="0.25">
      <c r="A503" s="7">
        <v>44805</v>
      </c>
      <c r="B503" s="2" t="s">
        <v>8</v>
      </c>
      <c r="C503" s="2" t="s">
        <v>14</v>
      </c>
      <c r="D503" s="2">
        <v>6999</v>
      </c>
      <c r="E503" s="4">
        <v>978.96</v>
      </c>
      <c r="G503" s="1"/>
    </row>
    <row r="504" spans="1:7" x14ac:dyDescent="0.25">
      <c r="A504" s="7">
        <v>44805</v>
      </c>
      <c r="B504" s="2" t="s">
        <v>9</v>
      </c>
      <c r="C504" s="2" t="s">
        <v>14</v>
      </c>
      <c r="D504" s="2">
        <v>5100</v>
      </c>
      <c r="E504" s="4">
        <v>12826.09</v>
      </c>
      <c r="G504" s="1"/>
    </row>
    <row r="505" spans="1:7" x14ac:dyDescent="0.25">
      <c r="A505" s="7">
        <v>44805</v>
      </c>
      <c r="B505" s="2" t="s">
        <v>9</v>
      </c>
      <c r="C505" s="2" t="s">
        <v>14</v>
      </c>
      <c r="D505" s="2">
        <v>5130</v>
      </c>
      <c r="E505" s="4">
        <v>805.58</v>
      </c>
      <c r="G505" s="1"/>
    </row>
    <row r="506" spans="1:7" x14ac:dyDescent="0.25">
      <c r="A506" s="7">
        <v>44805</v>
      </c>
      <c r="B506" s="2" t="s">
        <v>9</v>
      </c>
      <c r="C506" s="2" t="s">
        <v>14</v>
      </c>
      <c r="D506" s="2">
        <v>5140</v>
      </c>
      <c r="E506" s="4">
        <v>293.74</v>
      </c>
      <c r="G506" s="1"/>
    </row>
    <row r="507" spans="1:7" x14ac:dyDescent="0.25">
      <c r="A507" s="7">
        <v>44805</v>
      </c>
      <c r="B507" s="2" t="s">
        <v>9</v>
      </c>
      <c r="C507" s="2" t="s">
        <v>14</v>
      </c>
      <c r="D507" s="2">
        <v>5200</v>
      </c>
      <c r="E507" s="4">
        <v>695.59</v>
      </c>
      <c r="G507" s="1"/>
    </row>
    <row r="508" spans="1:7" x14ac:dyDescent="0.25">
      <c r="A508" s="7">
        <v>44805</v>
      </c>
      <c r="B508" s="2" t="s">
        <v>9</v>
      </c>
      <c r="C508" s="2" t="s">
        <v>14</v>
      </c>
      <c r="D508" s="2">
        <v>5300</v>
      </c>
      <c r="E508" s="4">
        <v>11766.55</v>
      </c>
      <c r="G508" s="1"/>
    </row>
    <row r="509" spans="1:7" x14ac:dyDescent="0.25">
      <c r="A509" s="7">
        <v>44805</v>
      </c>
      <c r="B509" s="2" t="s">
        <v>9</v>
      </c>
      <c r="C509" s="2" t="s">
        <v>14</v>
      </c>
      <c r="D509" s="2">
        <v>5400</v>
      </c>
      <c r="E509" s="4">
        <v>395.69</v>
      </c>
      <c r="G509" s="1"/>
    </row>
    <row r="510" spans="1:7" x14ac:dyDescent="0.25">
      <c r="A510" s="7">
        <v>44805</v>
      </c>
      <c r="B510" s="2" t="s">
        <v>9</v>
      </c>
      <c r="C510" s="2" t="s">
        <v>14</v>
      </c>
      <c r="D510" s="2">
        <v>5500</v>
      </c>
      <c r="E510" s="4">
        <v>11645.04</v>
      </c>
      <c r="G510" s="1"/>
    </row>
    <row r="511" spans="1:7" x14ac:dyDescent="0.25">
      <c r="A511" s="7">
        <v>44805</v>
      </c>
      <c r="B511" s="2" t="s">
        <v>9</v>
      </c>
      <c r="C511" s="2" t="s">
        <v>14</v>
      </c>
      <c r="D511" s="2">
        <v>5700</v>
      </c>
      <c r="E511" s="4">
        <v>1560.57</v>
      </c>
      <c r="G511" s="1"/>
    </row>
    <row r="512" spans="1:7" x14ac:dyDescent="0.25">
      <c r="A512" s="7">
        <v>44805</v>
      </c>
      <c r="B512" s="2" t="s">
        <v>9</v>
      </c>
      <c r="C512" s="2" t="s">
        <v>14</v>
      </c>
      <c r="D512" s="2">
        <v>5800</v>
      </c>
      <c r="E512" s="4">
        <v>576.74</v>
      </c>
      <c r="G512" s="1"/>
    </row>
    <row r="513" spans="1:7" x14ac:dyDescent="0.25">
      <c r="A513" s="7">
        <v>44805</v>
      </c>
      <c r="B513" s="2" t="s">
        <v>9</v>
      </c>
      <c r="C513" s="2" t="s">
        <v>14</v>
      </c>
      <c r="D513" s="2">
        <v>6000</v>
      </c>
      <c r="E513" s="4">
        <v>300.32</v>
      </c>
      <c r="G513" s="1"/>
    </row>
    <row r="514" spans="1:7" x14ac:dyDescent="0.25">
      <c r="A514" s="7">
        <v>44805</v>
      </c>
      <c r="B514" s="2" t="s">
        <v>9</v>
      </c>
      <c r="C514" s="2" t="s">
        <v>14</v>
      </c>
      <c r="D514" s="2">
        <v>6200</v>
      </c>
      <c r="E514" s="4">
        <v>1513.78</v>
      </c>
      <c r="G514" s="1"/>
    </row>
    <row r="515" spans="1:7" x14ac:dyDescent="0.25">
      <c r="A515" s="7">
        <v>44805</v>
      </c>
      <c r="B515" s="2" t="s">
        <v>9</v>
      </c>
      <c r="C515" s="2" t="s">
        <v>14</v>
      </c>
      <c r="D515" s="2">
        <v>6400</v>
      </c>
      <c r="E515" s="4">
        <v>2137.06</v>
      </c>
      <c r="G515" s="1"/>
    </row>
    <row r="516" spans="1:7" x14ac:dyDescent="0.25">
      <c r="A516" s="7">
        <v>44805</v>
      </c>
      <c r="B516" s="2" t="s">
        <v>9</v>
      </c>
      <c r="C516" s="2" t="s">
        <v>14</v>
      </c>
      <c r="D516" s="2">
        <v>6410</v>
      </c>
      <c r="E516" s="4">
        <v>1558.85</v>
      </c>
      <c r="G516" s="1"/>
    </row>
    <row r="517" spans="1:7" x14ac:dyDescent="0.25">
      <c r="A517" s="7">
        <v>44805</v>
      </c>
      <c r="B517" s="2" t="s">
        <v>9</v>
      </c>
      <c r="C517" s="2" t="s">
        <v>14</v>
      </c>
      <c r="D517" s="2">
        <v>6420</v>
      </c>
      <c r="E517" s="4">
        <v>1177.44</v>
      </c>
      <c r="G517" s="1"/>
    </row>
    <row r="518" spans="1:7" x14ac:dyDescent="0.25">
      <c r="A518" s="7">
        <v>44805</v>
      </c>
      <c r="B518" s="2" t="s">
        <v>9</v>
      </c>
      <c r="C518" s="2" t="s">
        <v>14</v>
      </c>
      <c r="D518" s="2">
        <v>6500</v>
      </c>
      <c r="E518" s="4">
        <v>1894.18</v>
      </c>
      <c r="G518" s="1"/>
    </row>
    <row r="519" spans="1:7" x14ac:dyDescent="0.25">
      <c r="A519" s="7">
        <v>44805</v>
      </c>
      <c r="B519" s="2" t="s">
        <v>9</v>
      </c>
      <c r="C519" s="2" t="s">
        <v>14</v>
      </c>
      <c r="D519" s="2">
        <v>6600</v>
      </c>
      <c r="E519" s="4">
        <v>3131.76</v>
      </c>
      <c r="G519" s="1"/>
    </row>
    <row r="520" spans="1:7" x14ac:dyDescent="0.25">
      <c r="A520" s="7">
        <v>44805</v>
      </c>
      <c r="B520" s="2" t="s">
        <v>9</v>
      </c>
      <c r="C520" s="2" t="s">
        <v>14</v>
      </c>
      <c r="D520" s="2">
        <v>6610</v>
      </c>
      <c r="E520" s="4">
        <v>1604.11</v>
      </c>
      <c r="G520" s="1"/>
    </row>
    <row r="521" spans="1:7" x14ac:dyDescent="0.25">
      <c r="A521" s="7">
        <v>44805</v>
      </c>
      <c r="B521" s="2" t="s">
        <v>9</v>
      </c>
      <c r="C521" s="2" t="s">
        <v>14</v>
      </c>
      <c r="D521" s="2">
        <v>6620</v>
      </c>
      <c r="E521" s="4">
        <v>584.79</v>
      </c>
      <c r="G521" s="1"/>
    </row>
    <row r="522" spans="1:7" x14ac:dyDescent="0.25">
      <c r="A522" s="7">
        <v>44805</v>
      </c>
      <c r="B522" s="2" t="s">
        <v>9</v>
      </c>
      <c r="C522" s="2" t="s">
        <v>14</v>
      </c>
      <c r="D522" s="2">
        <v>6700</v>
      </c>
      <c r="E522" s="4">
        <v>388.36</v>
      </c>
      <c r="G522" s="1"/>
    </row>
    <row r="523" spans="1:7" x14ac:dyDescent="0.25">
      <c r="A523" s="7">
        <v>44805</v>
      </c>
      <c r="B523" s="2" t="s">
        <v>9</v>
      </c>
      <c r="C523" s="2" t="s">
        <v>14</v>
      </c>
      <c r="D523" s="2">
        <v>6999</v>
      </c>
      <c r="E523" s="4">
        <v>1009.07</v>
      </c>
      <c r="G523" s="1"/>
    </row>
    <row r="524" spans="1:7" x14ac:dyDescent="0.25">
      <c r="A524" s="7">
        <v>44835</v>
      </c>
      <c r="B524" s="2" t="s">
        <v>5</v>
      </c>
      <c r="C524" s="2" t="s">
        <v>6</v>
      </c>
      <c r="D524" s="2">
        <v>3100</v>
      </c>
      <c r="E524" s="4">
        <v>-694586.24</v>
      </c>
      <c r="G524" s="1"/>
    </row>
    <row r="525" spans="1:7" x14ac:dyDescent="0.25">
      <c r="A525" s="7">
        <v>44835</v>
      </c>
      <c r="B525" s="2" t="s">
        <v>5</v>
      </c>
      <c r="C525" s="2" t="s">
        <v>6</v>
      </c>
      <c r="D525" s="2">
        <v>3200</v>
      </c>
      <c r="E525" s="4">
        <v>-670047.49</v>
      </c>
      <c r="G525" s="1"/>
    </row>
    <row r="526" spans="1:7" x14ac:dyDescent="0.25">
      <c r="A526" s="7">
        <v>44835</v>
      </c>
      <c r="B526" s="2" t="s">
        <v>5</v>
      </c>
      <c r="C526" s="2" t="s">
        <v>6</v>
      </c>
      <c r="D526" s="2">
        <v>3300</v>
      </c>
      <c r="E526" s="4">
        <v>-9141.39</v>
      </c>
      <c r="G526" s="1"/>
    </row>
    <row r="527" spans="1:7" x14ac:dyDescent="0.25">
      <c r="A527" s="7">
        <v>44835</v>
      </c>
      <c r="B527" s="2" t="s">
        <v>5</v>
      </c>
      <c r="C527" s="2" t="s">
        <v>6</v>
      </c>
      <c r="D527" s="2">
        <v>3400</v>
      </c>
      <c r="E527" s="4">
        <v>-944.66</v>
      </c>
      <c r="G527" s="1"/>
    </row>
    <row r="528" spans="1:7" x14ac:dyDescent="0.25">
      <c r="A528" s="7">
        <v>44835</v>
      </c>
      <c r="B528" s="2" t="s">
        <v>5</v>
      </c>
      <c r="C528" s="2" t="s">
        <v>6</v>
      </c>
      <c r="D528" s="2">
        <v>3900</v>
      </c>
      <c r="E528" s="4">
        <v>-465.14</v>
      </c>
      <c r="G528" s="1"/>
    </row>
    <row r="529" spans="1:7" x14ac:dyDescent="0.25">
      <c r="A529" s="7">
        <v>44835</v>
      </c>
      <c r="B529" s="2" t="s">
        <v>8</v>
      </c>
      <c r="C529" s="2" t="s">
        <v>6</v>
      </c>
      <c r="D529" s="2">
        <v>3100</v>
      </c>
      <c r="E529" s="4">
        <v>-904847.7</v>
      </c>
      <c r="G529" s="1"/>
    </row>
    <row r="530" spans="1:7" x14ac:dyDescent="0.25">
      <c r="A530" s="7">
        <v>44835</v>
      </c>
      <c r="B530" s="2" t="s">
        <v>8</v>
      </c>
      <c r="C530" s="2" t="s">
        <v>6</v>
      </c>
      <c r="D530" s="2">
        <v>3200</v>
      </c>
      <c r="E530" s="4">
        <v>-856081.97</v>
      </c>
      <c r="G530" s="1"/>
    </row>
    <row r="531" spans="1:7" x14ac:dyDescent="0.25">
      <c r="A531" s="7">
        <v>44835</v>
      </c>
      <c r="B531" s="2" t="s">
        <v>8</v>
      </c>
      <c r="C531" s="2" t="s">
        <v>6</v>
      </c>
      <c r="D531" s="2">
        <v>3300</v>
      </c>
      <c r="E531" s="4">
        <v>-18530.16</v>
      </c>
      <c r="G531" s="1"/>
    </row>
    <row r="532" spans="1:7" x14ac:dyDescent="0.25">
      <c r="A532" s="7">
        <v>44835</v>
      </c>
      <c r="B532" s="2" t="s">
        <v>8</v>
      </c>
      <c r="C532" s="2" t="s">
        <v>6</v>
      </c>
      <c r="D532" s="2">
        <v>3400</v>
      </c>
      <c r="E532" s="4">
        <v>-1861.13</v>
      </c>
      <c r="G532" s="1"/>
    </row>
    <row r="533" spans="1:7" x14ac:dyDescent="0.25">
      <c r="A533" s="7">
        <v>44835</v>
      </c>
      <c r="B533" s="2" t="s">
        <v>8</v>
      </c>
      <c r="C533" s="2" t="s">
        <v>6</v>
      </c>
      <c r="D533" s="2">
        <v>3900</v>
      </c>
      <c r="E533" s="4">
        <v>-928.01</v>
      </c>
      <c r="G533" s="1"/>
    </row>
    <row r="534" spans="1:7" x14ac:dyDescent="0.25">
      <c r="A534" s="7">
        <v>44835</v>
      </c>
      <c r="B534" s="2" t="s">
        <v>9</v>
      </c>
      <c r="C534" s="2" t="s">
        <v>6</v>
      </c>
      <c r="D534" s="2">
        <v>3100</v>
      </c>
      <c r="E534" s="4">
        <v>-828688.66</v>
      </c>
      <c r="G534" s="1"/>
    </row>
    <row r="535" spans="1:7" x14ac:dyDescent="0.25">
      <c r="A535" s="7">
        <v>44835</v>
      </c>
      <c r="B535" s="2" t="s">
        <v>9</v>
      </c>
      <c r="C535" s="2" t="s">
        <v>6</v>
      </c>
      <c r="D535" s="2">
        <v>3200</v>
      </c>
      <c r="E535" s="4">
        <v>-815969.11</v>
      </c>
      <c r="G535" s="1"/>
    </row>
    <row r="536" spans="1:7" x14ac:dyDescent="0.25">
      <c r="A536" s="7">
        <v>44835</v>
      </c>
      <c r="B536" s="2" t="s">
        <v>9</v>
      </c>
      <c r="C536" s="2" t="s">
        <v>6</v>
      </c>
      <c r="D536" s="2">
        <v>3300</v>
      </c>
      <c r="E536" s="4">
        <v>-19175.09</v>
      </c>
      <c r="G536" s="1"/>
    </row>
    <row r="537" spans="1:7" x14ac:dyDescent="0.25">
      <c r="A537" s="7">
        <v>44835</v>
      </c>
      <c r="B537" s="2" t="s">
        <v>9</v>
      </c>
      <c r="C537" s="2" t="s">
        <v>6</v>
      </c>
      <c r="D537" s="2">
        <v>3400</v>
      </c>
      <c r="E537" s="4">
        <v>-2792.42</v>
      </c>
      <c r="G537" s="1"/>
    </row>
    <row r="538" spans="1:7" x14ac:dyDescent="0.25">
      <c r="A538" s="7">
        <v>44835</v>
      </c>
      <c r="B538" s="2" t="s">
        <v>9</v>
      </c>
      <c r="C538" s="2" t="s">
        <v>6</v>
      </c>
      <c r="D538" s="2">
        <v>3900</v>
      </c>
      <c r="E538" s="4">
        <v>-1429.74</v>
      </c>
      <c r="G538" s="1"/>
    </row>
    <row r="539" spans="1:7" x14ac:dyDescent="0.25">
      <c r="A539" s="7">
        <v>44835</v>
      </c>
      <c r="B539" s="2" t="s">
        <v>5</v>
      </c>
      <c r="C539" s="2" t="s">
        <v>10</v>
      </c>
      <c r="D539" s="2">
        <v>4100</v>
      </c>
      <c r="E539" s="4">
        <v>268680.37</v>
      </c>
      <c r="G539" s="1"/>
    </row>
    <row r="540" spans="1:7" x14ac:dyDescent="0.25">
      <c r="A540" s="7">
        <v>44835</v>
      </c>
      <c r="B540" s="2" t="s">
        <v>5</v>
      </c>
      <c r="C540" s="2" t="s">
        <v>10</v>
      </c>
      <c r="D540" s="2">
        <v>4110</v>
      </c>
      <c r="E540" s="4">
        <v>61973.82</v>
      </c>
      <c r="G540" s="1"/>
    </row>
    <row r="541" spans="1:7" x14ac:dyDescent="0.25">
      <c r="A541" s="7">
        <v>44835</v>
      </c>
      <c r="B541" s="2" t="s">
        <v>5</v>
      </c>
      <c r="C541" s="2" t="s">
        <v>10</v>
      </c>
      <c r="D541" s="2">
        <v>4130</v>
      </c>
      <c r="E541" s="4">
        <v>24178.94</v>
      </c>
      <c r="G541" s="1"/>
    </row>
    <row r="542" spans="1:7" x14ac:dyDescent="0.25">
      <c r="A542" s="7">
        <v>44835</v>
      </c>
      <c r="B542" s="2" t="s">
        <v>5</v>
      </c>
      <c r="C542" s="2" t="s">
        <v>10</v>
      </c>
      <c r="D542" s="2">
        <v>4140</v>
      </c>
      <c r="E542" s="4">
        <v>7548.76</v>
      </c>
      <c r="G542" s="1"/>
    </row>
    <row r="543" spans="1:7" x14ac:dyDescent="0.25">
      <c r="A543" s="7">
        <v>44835</v>
      </c>
      <c r="B543" s="2" t="s">
        <v>5</v>
      </c>
      <c r="C543" s="2" t="s">
        <v>10</v>
      </c>
      <c r="D543" s="2">
        <v>4200</v>
      </c>
      <c r="E543" s="4">
        <v>295652.24</v>
      </c>
      <c r="G543" s="1"/>
    </row>
    <row r="544" spans="1:7" x14ac:dyDescent="0.25">
      <c r="A544" s="7">
        <v>44835</v>
      </c>
      <c r="B544" s="2" t="s">
        <v>5</v>
      </c>
      <c r="C544" s="2" t="s">
        <v>10</v>
      </c>
      <c r="D544" s="2">
        <v>4300</v>
      </c>
      <c r="E544" s="4">
        <v>24986.03</v>
      </c>
      <c r="G544" s="1"/>
    </row>
    <row r="545" spans="1:7" x14ac:dyDescent="0.25">
      <c r="A545" s="7">
        <v>44835</v>
      </c>
      <c r="B545" s="2" t="s">
        <v>5</v>
      </c>
      <c r="C545" s="2" t="s">
        <v>10</v>
      </c>
      <c r="D545" s="2">
        <v>4400</v>
      </c>
      <c r="E545" s="4">
        <v>18300.93</v>
      </c>
      <c r="G545" s="1"/>
    </row>
    <row r="546" spans="1:7" x14ac:dyDescent="0.25">
      <c r="A546" s="7">
        <v>44835</v>
      </c>
      <c r="B546" s="2" t="s">
        <v>5</v>
      </c>
      <c r="C546" s="2" t="s">
        <v>10</v>
      </c>
      <c r="D546" s="2">
        <v>4500</v>
      </c>
      <c r="E546" s="4">
        <v>37481.94</v>
      </c>
      <c r="G546" s="1"/>
    </row>
    <row r="547" spans="1:7" x14ac:dyDescent="0.25">
      <c r="A547" s="7">
        <v>44835</v>
      </c>
      <c r="B547" s="2" t="s">
        <v>5</v>
      </c>
      <c r="C547" s="2" t="s">
        <v>10</v>
      </c>
      <c r="D547" s="2">
        <v>4700</v>
      </c>
      <c r="E547" s="4">
        <v>97631.59</v>
      </c>
      <c r="G547" s="1"/>
    </row>
    <row r="548" spans="1:7" x14ac:dyDescent="0.25">
      <c r="A548" s="7">
        <v>44835</v>
      </c>
      <c r="B548" s="2" t="s">
        <v>5</v>
      </c>
      <c r="C548" s="2" t="s">
        <v>10</v>
      </c>
      <c r="D548" s="2">
        <v>4800</v>
      </c>
      <c r="E548" s="4">
        <v>168835.77</v>
      </c>
      <c r="G548" s="1"/>
    </row>
    <row r="549" spans="1:7" x14ac:dyDescent="0.25">
      <c r="A549" s="7">
        <v>44835</v>
      </c>
      <c r="B549" s="2" t="s">
        <v>5</v>
      </c>
      <c r="C549" s="2" t="s">
        <v>10</v>
      </c>
      <c r="D549" s="2">
        <v>4900</v>
      </c>
      <c r="E549" s="4">
        <v>24101.81</v>
      </c>
      <c r="G549" s="1"/>
    </row>
    <row r="550" spans="1:7" x14ac:dyDescent="0.25">
      <c r="A550" s="7">
        <v>44835</v>
      </c>
      <c r="B550" s="2" t="s">
        <v>5</v>
      </c>
      <c r="C550" s="2" t="s">
        <v>10</v>
      </c>
      <c r="D550" s="2">
        <v>4950</v>
      </c>
      <c r="E550" s="4">
        <v>49450.6</v>
      </c>
      <c r="G550" s="1"/>
    </row>
    <row r="551" spans="1:7" x14ac:dyDescent="0.25">
      <c r="A551" s="7">
        <v>44835</v>
      </c>
      <c r="B551" s="2" t="s">
        <v>5</v>
      </c>
      <c r="C551" s="2" t="s">
        <v>10</v>
      </c>
      <c r="D551" s="2">
        <v>4999</v>
      </c>
      <c r="E551" s="4">
        <v>-49662.61</v>
      </c>
      <c r="G551" s="1"/>
    </row>
    <row r="552" spans="1:7" x14ac:dyDescent="0.25">
      <c r="A552" s="7">
        <v>44835</v>
      </c>
      <c r="B552" s="2" t="s">
        <v>8</v>
      </c>
      <c r="C552" s="2" t="s">
        <v>10</v>
      </c>
      <c r="D552" s="2">
        <v>4100</v>
      </c>
      <c r="E552" s="4">
        <v>315799.46999999997</v>
      </c>
      <c r="G552" s="1"/>
    </row>
    <row r="553" spans="1:7" x14ac:dyDescent="0.25">
      <c r="A553" s="7">
        <v>44835</v>
      </c>
      <c r="B553" s="2" t="s">
        <v>8</v>
      </c>
      <c r="C553" s="2" t="s">
        <v>10</v>
      </c>
      <c r="D553" s="2">
        <v>4110</v>
      </c>
      <c r="E553" s="4">
        <v>63078.71</v>
      </c>
      <c r="G553" s="1"/>
    </row>
    <row r="554" spans="1:7" x14ac:dyDescent="0.25">
      <c r="A554" s="7">
        <v>44835</v>
      </c>
      <c r="B554" s="2" t="s">
        <v>8</v>
      </c>
      <c r="C554" s="2" t="s">
        <v>10</v>
      </c>
      <c r="D554" s="2">
        <v>4130</v>
      </c>
      <c r="E554" s="4">
        <v>25928.48</v>
      </c>
      <c r="G554" s="1"/>
    </row>
    <row r="555" spans="1:7" x14ac:dyDescent="0.25">
      <c r="A555" s="7">
        <v>44835</v>
      </c>
      <c r="B555" s="2" t="s">
        <v>8</v>
      </c>
      <c r="C555" s="2" t="s">
        <v>10</v>
      </c>
      <c r="D555" s="2">
        <v>4140</v>
      </c>
      <c r="E555" s="4">
        <v>11566.54</v>
      </c>
      <c r="G555" s="1"/>
    </row>
    <row r="556" spans="1:7" x14ac:dyDescent="0.25">
      <c r="A556" s="7">
        <v>44835</v>
      </c>
      <c r="B556" s="2" t="s">
        <v>8</v>
      </c>
      <c r="C556" s="2" t="s">
        <v>10</v>
      </c>
      <c r="D556" s="2">
        <v>4200</v>
      </c>
      <c r="E556" s="4">
        <v>320161.06</v>
      </c>
      <c r="G556" s="1"/>
    </row>
    <row r="557" spans="1:7" x14ac:dyDescent="0.25">
      <c r="A557" s="7">
        <v>44835</v>
      </c>
      <c r="B557" s="2" t="s">
        <v>8</v>
      </c>
      <c r="C557" s="2" t="s">
        <v>10</v>
      </c>
      <c r="D557" s="2">
        <v>4300</v>
      </c>
      <c r="E557" s="4">
        <v>43622.51</v>
      </c>
      <c r="G557" s="1"/>
    </row>
    <row r="558" spans="1:7" x14ac:dyDescent="0.25">
      <c r="A558" s="7">
        <v>44835</v>
      </c>
      <c r="B558" s="2" t="s">
        <v>8</v>
      </c>
      <c r="C558" s="2" t="s">
        <v>10</v>
      </c>
      <c r="D558" s="2">
        <v>4400</v>
      </c>
      <c r="E558" s="4">
        <v>30280.55</v>
      </c>
      <c r="G558" s="1"/>
    </row>
    <row r="559" spans="1:7" x14ac:dyDescent="0.25">
      <c r="A559" s="7">
        <v>44835</v>
      </c>
      <c r="B559" s="2" t="s">
        <v>8</v>
      </c>
      <c r="C559" s="2" t="s">
        <v>10</v>
      </c>
      <c r="D559" s="2">
        <v>4500</v>
      </c>
      <c r="E559" s="4">
        <v>51627.94</v>
      </c>
      <c r="G559" s="1"/>
    </row>
    <row r="560" spans="1:7" x14ac:dyDescent="0.25">
      <c r="A560" s="7">
        <v>44835</v>
      </c>
      <c r="B560" s="2" t="s">
        <v>8</v>
      </c>
      <c r="C560" s="2" t="s">
        <v>10</v>
      </c>
      <c r="D560" s="2">
        <v>4700</v>
      </c>
      <c r="E560" s="4">
        <v>148375.04000000001</v>
      </c>
      <c r="G560" s="1"/>
    </row>
    <row r="561" spans="1:7" x14ac:dyDescent="0.25">
      <c r="A561" s="7">
        <v>44835</v>
      </c>
      <c r="B561" s="2" t="s">
        <v>8</v>
      </c>
      <c r="C561" s="2" t="s">
        <v>10</v>
      </c>
      <c r="D561" s="2">
        <v>4800</v>
      </c>
      <c r="E561" s="4">
        <v>174957.96</v>
      </c>
      <c r="G561" s="1"/>
    </row>
    <row r="562" spans="1:7" x14ac:dyDescent="0.25">
      <c r="A562" s="7">
        <v>44835</v>
      </c>
      <c r="B562" s="2" t="s">
        <v>8</v>
      </c>
      <c r="C562" s="2" t="s">
        <v>10</v>
      </c>
      <c r="D562" s="2">
        <v>4900</v>
      </c>
      <c r="E562" s="4">
        <v>37849.360000000001</v>
      </c>
      <c r="G562" s="1"/>
    </row>
    <row r="563" spans="1:7" x14ac:dyDescent="0.25">
      <c r="A563" s="7">
        <v>44835</v>
      </c>
      <c r="B563" s="2" t="s">
        <v>8</v>
      </c>
      <c r="C563" s="2" t="s">
        <v>10</v>
      </c>
      <c r="D563" s="2">
        <v>4950</v>
      </c>
      <c r="E563" s="4">
        <v>37464.53</v>
      </c>
      <c r="G563" s="1"/>
    </row>
    <row r="564" spans="1:7" x14ac:dyDescent="0.25">
      <c r="A564" s="7">
        <v>44835</v>
      </c>
      <c r="B564" s="2" t="s">
        <v>8</v>
      </c>
      <c r="C564" s="2" t="s">
        <v>10</v>
      </c>
      <c r="D564" s="2">
        <v>4999</v>
      </c>
      <c r="E564" s="4">
        <v>-41075.879999999997</v>
      </c>
      <c r="G564" s="1"/>
    </row>
    <row r="565" spans="1:7" x14ac:dyDescent="0.25">
      <c r="A565" s="7">
        <v>44835</v>
      </c>
      <c r="B565" s="2" t="s">
        <v>9</v>
      </c>
      <c r="C565" s="2" t="s">
        <v>10</v>
      </c>
      <c r="D565" s="2">
        <v>4100</v>
      </c>
      <c r="E565" s="4">
        <v>358328.07</v>
      </c>
      <c r="G565" s="1"/>
    </row>
    <row r="566" spans="1:7" x14ac:dyDescent="0.25">
      <c r="A566" s="7">
        <v>44835</v>
      </c>
      <c r="B566" s="2" t="s">
        <v>9</v>
      </c>
      <c r="C566" s="2" t="s">
        <v>10</v>
      </c>
      <c r="D566" s="2">
        <v>4110</v>
      </c>
      <c r="E566" s="4">
        <v>66366.84</v>
      </c>
      <c r="G566" s="1"/>
    </row>
    <row r="567" spans="1:7" x14ac:dyDescent="0.25">
      <c r="A567" s="7">
        <v>44835</v>
      </c>
      <c r="B567" s="2" t="s">
        <v>9</v>
      </c>
      <c r="C567" s="2" t="s">
        <v>10</v>
      </c>
      <c r="D567" s="2">
        <v>4130</v>
      </c>
      <c r="E567" s="4">
        <v>34105.480000000003</v>
      </c>
      <c r="G567" s="1"/>
    </row>
    <row r="568" spans="1:7" x14ac:dyDescent="0.25">
      <c r="A568" s="7">
        <v>44835</v>
      </c>
      <c r="B568" s="2" t="s">
        <v>9</v>
      </c>
      <c r="C568" s="2" t="s">
        <v>10</v>
      </c>
      <c r="D568" s="2">
        <v>4140</v>
      </c>
      <c r="E568" s="4">
        <v>14068.18</v>
      </c>
      <c r="G568" s="1"/>
    </row>
    <row r="569" spans="1:7" x14ac:dyDescent="0.25">
      <c r="A569" s="7">
        <v>44835</v>
      </c>
      <c r="B569" s="2" t="s">
        <v>9</v>
      </c>
      <c r="C569" s="2" t="s">
        <v>10</v>
      </c>
      <c r="D569" s="2">
        <v>4200</v>
      </c>
      <c r="E569" s="4">
        <v>366533.77</v>
      </c>
      <c r="G569" s="1"/>
    </row>
    <row r="570" spans="1:7" x14ac:dyDescent="0.25">
      <c r="A570" s="7">
        <v>44835</v>
      </c>
      <c r="B570" s="2" t="s">
        <v>9</v>
      </c>
      <c r="C570" s="2" t="s">
        <v>10</v>
      </c>
      <c r="D570" s="2">
        <v>4300</v>
      </c>
      <c r="E570" s="4">
        <v>49930.42</v>
      </c>
      <c r="G570" s="1"/>
    </row>
    <row r="571" spans="1:7" x14ac:dyDescent="0.25">
      <c r="A571" s="7">
        <v>44835</v>
      </c>
      <c r="B571" s="2" t="s">
        <v>9</v>
      </c>
      <c r="C571" s="2" t="s">
        <v>10</v>
      </c>
      <c r="D571" s="2">
        <v>4400</v>
      </c>
      <c r="E571" s="4">
        <v>27768.23</v>
      </c>
      <c r="G571" s="1"/>
    </row>
    <row r="572" spans="1:7" x14ac:dyDescent="0.25">
      <c r="A572" s="7">
        <v>44835</v>
      </c>
      <c r="B572" s="2" t="s">
        <v>9</v>
      </c>
      <c r="C572" s="2" t="s">
        <v>10</v>
      </c>
      <c r="D572" s="2">
        <v>4500</v>
      </c>
      <c r="E572" s="4">
        <v>56210.85</v>
      </c>
      <c r="G572" s="1"/>
    </row>
    <row r="573" spans="1:7" x14ac:dyDescent="0.25">
      <c r="A573" s="7">
        <v>44835</v>
      </c>
      <c r="B573" s="2" t="s">
        <v>9</v>
      </c>
      <c r="C573" s="2" t="s">
        <v>10</v>
      </c>
      <c r="D573" s="2">
        <v>4700</v>
      </c>
      <c r="E573" s="4">
        <v>170278.44</v>
      </c>
      <c r="G573" s="1"/>
    </row>
    <row r="574" spans="1:7" x14ac:dyDescent="0.25">
      <c r="A574" s="7">
        <v>44835</v>
      </c>
      <c r="B574" s="2" t="s">
        <v>9</v>
      </c>
      <c r="C574" s="2" t="s">
        <v>10</v>
      </c>
      <c r="D574" s="2">
        <v>4800</v>
      </c>
      <c r="E574" s="4">
        <v>186342.27</v>
      </c>
      <c r="G574" s="1"/>
    </row>
    <row r="575" spans="1:7" x14ac:dyDescent="0.25">
      <c r="A575" s="7">
        <v>44835</v>
      </c>
      <c r="B575" s="2" t="s">
        <v>9</v>
      </c>
      <c r="C575" s="2" t="s">
        <v>10</v>
      </c>
      <c r="D575" s="2">
        <v>4900</v>
      </c>
      <c r="E575" s="4">
        <v>43887.95</v>
      </c>
      <c r="G575" s="1"/>
    </row>
    <row r="576" spans="1:7" x14ac:dyDescent="0.25">
      <c r="A576" s="7">
        <v>44835</v>
      </c>
      <c r="B576" s="2" t="s">
        <v>9</v>
      </c>
      <c r="C576" s="2" t="s">
        <v>10</v>
      </c>
      <c r="D576" s="2">
        <v>4950</v>
      </c>
      <c r="E576" s="4">
        <v>36929.839999999997</v>
      </c>
      <c r="G576" s="1"/>
    </row>
    <row r="577" spans="1:7" x14ac:dyDescent="0.25">
      <c r="A577" s="7">
        <v>44835</v>
      </c>
      <c r="B577" s="2" t="s">
        <v>9</v>
      </c>
      <c r="C577" s="2" t="s">
        <v>10</v>
      </c>
      <c r="D577" s="2">
        <v>4999</v>
      </c>
      <c r="E577" s="4">
        <v>-41093.839999999997</v>
      </c>
      <c r="G577" s="1"/>
    </row>
    <row r="578" spans="1:7" x14ac:dyDescent="0.25">
      <c r="A578" s="7">
        <v>44835</v>
      </c>
      <c r="B578" s="2" t="s">
        <v>5</v>
      </c>
      <c r="C578" s="2" t="s">
        <v>12</v>
      </c>
      <c r="D578" s="2">
        <v>5100</v>
      </c>
      <c r="E578" s="4">
        <v>19337.73</v>
      </c>
      <c r="G578" s="1"/>
    </row>
    <row r="579" spans="1:7" x14ac:dyDescent="0.25">
      <c r="A579" s="7">
        <v>44835</v>
      </c>
      <c r="B579" s="2" t="s">
        <v>5</v>
      </c>
      <c r="C579" s="2" t="s">
        <v>12</v>
      </c>
      <c r="D579" s="2">
        <v>5130</v>
      </c>
      <c r="E579" s="4">
        <v>1169.25</v>
      </c>
      <c r="G579" s="1"/>
    </row>
    <row r="580" spans="1:7" x14ac:dyDescent="0.25">
      <c r="A580" s="7">
        <v>44835</v>
      </c>
      <c r="B580" s="2" t="s">
        <v>5</v>
      </c>
      <c r="C580" s="2" t="s">
        <v>12</v>
      </c>
      <c r="D580" s="2">
        <v>5140</v>
      </c>
      <c r="E580" s="4">
        <v>496.68</v>
      </c>
      <c r="G580" s="1"/>
    </row>
    <row r="581" spans="1:7" x14ac:dyDescent="0.25">
      <c r="A581" s="7">
        <v>44835</v>
      </c>
      <c r="B581" s="2" t="s">
        <v>5</v>
      </c>
      <c r="C581" s="2" t="s">
        <v>12</v>
      </c>
      <c r="D581" s="2">
        <v>5200</v>
      </c>
      <c r="E581" s="4">
        <v>1090.1300000000001</v>
      </c>
      <c r="G581" s="1"/>
    </row>
    <row r="582" spans="1:7" x14ac:dyDescent="0.25">
      <c r="A582" s="7">
        <v>44835</v>
      </c>
      <c r="B582" s="2" t="s">
        <v>5</v>
      </c>
      <c r="C582" s="2" t="s">
        <v>12</v>
      </c>
      <c r="D582" s="2">
        <v>5300</v>
      </c>
      <c r="E582" s="4">
        <v>964.89</v>
      </c>
      <c r="G582" s="1"/>
    </row>
    <row r="583" spans="1:7" x14ac:dyDescent="0.25">
      <c r="A583" s="7">
        <v>44835</v>
      </c>
      <c r="B583" s="2" t="s">
        <v>5</v>
      </c>
      <c r="C583" s="2" t="s">
        <v>12</v>
      </c>
      <c r="D583" s="2">
        <v>5400</v>
      </c>
      <c r="E583" s="4">
        <v>597.5</v>
      </c>
      <c r="G583" s="1"/>
    </row>
    <row r="584" spans="1:7" x14ac:dyDescent="0.25">
      <c r="A584" s="7">
        <v>44835</v>
      </c>
      <c r="B584" s="2" t="s">
        <v>5</v>
      </c>
      <c r="C584" s="2" t="s">
        <v>12</v>
      </c>
      <c r="D584" s="2">
        <v>5500</v>
      </c>
      <c r="E584" s="4">
        <v>18047.7</v>
      </c>
      <c r="G584" s="1"/>
    </row>
    <row r="585" spans="1:7" x14ac:dyDescent="0.25">
      <c r="A585" s="7">
        <v>44835</v>
      </c>
      <c r="B585" s="2" t="s">
        <v>5</v>
      </c>
      <c r="C585" s="2" t="s">
        <v>12</v>
      </c>
      <c r="D585" s="2">
        <v>5700</v>
      </c>
      <c r="E585" s="4">
        <v>2459.36</v>
      </c>
      <c r="G585" s="1"/>
    </row>
    <row r="586" spans="1:7" x14ac:dyDescent="0.25">
      <c r="A586" s="7">
        <v>44835</v>
      </c>
      <c r="B586" s="2" t="s">
        <v>5</v>
      </c>
      <c r="C586" s="2" t="s">
        <v>12</v>
      </c>
      <c r="D586" s="2">
        <v>5800</v>
      </c>
      <c r="E586" s="4">
        <v>991.73</v>
      </c>
      <c r="G586" s="1"/>
    </row>
    <row r="587" spans="1:7" x14ac:dyDescent="0.25">
      <c r="A587" s="7">
        <v>44835</v>
      </c>
      <c r="B587" s="2" t="s">
        <v>5</v>
      </c>
      <c r="C587" s="2" t="s">
        <v>12</v>
      </c>
      <c r="D587" s="2">
        <v>6000</v>
      </c>
      <c r="E587" s="4">
        <v>531.26</v>
      </c>
      <c r="G587" s="1"/>
    </row>
    <row r="588" spans="1:7" x14ac:dyDescent="0.25">
      <c r="A588" s="7">
        <v>44835</v>
      </c>
      <c r="B588" s="2" t="s">
        <v>5</v>
      </c>
      <c r="C588" s="2" t="s">
        <v>12</v>
      </c>
      <c r="D588" s="2">
        <v>6200</v>
      </c>
      <c r="E588" s="4">
        <v>2351.34</v>
      </c>
      <c r="G588" s="1"/>
    </row>
    <row r="589" spans="1:7" x14ac:dyDescent="0.25">
      <c r="A589" s="7">
        <v>44835</v>
      </c>
      <c r="B589" s="2" t="s">
        <v>5</v>
      </c>
      <c r="C589" s="2" t="s">
        <v>12</v>
      </c>
      <c r="D589" s="2">
        <v>6400</v>
      </c>
      <c r="E589" s="4">
        <v>3400.64</v>
      </c>
      <c r="G589" s="1"/>
    </row>
    <row r="590" spans="1:7" x14ac:dyDescent="0.25">
      <c r="A590" s="7">
        <v>44835</v>
      </c>
      <c r="B590" s="2" t="s">
        <v>5</v>
      </c>
      <c r="C590" s="2" t="s">
        <v>12</v>
      </c>
      <c r="D590" s="2">
        <v>6410</v>
      </c>
      <c r="E590" s="4">
        <v>2497.4299999999998</v>
      </c>
      <c r="G590" s="1"/>
    </row>
    <row r="591" spans="1:7" x14ac:dyDescent="0.25">
      <c r="A591" s="7">
        <v>44835</v>
      </c>
      <c r="B591" s="2" t="s">
        <v>5</v>
      </c>
      <c r="C591" s="2" t="s">
        <v>12</v>
      </c>
      <c r="D591" s="2">
        <v>6420</v>
      </c>
      <c r="E591" s="4">
        <v>1907.93</v>
      </c>
      <c r="G591" s="1"/>
    </row>
    <row r="592" spans="1:7" x14ac:dyDescent="0.25">
      <c r="A592" s="7">
        <v>44835</v>
      </c>
      <c r="B592" s="2" t="s">
        <v>5</v>
      </c>
      <c r="C592" s="2" t="s">
        <v>12</v>
      </c>
      <c r="D592" s="2">
        <v>6500</v>
      </c>
      <c r="E592" s="4">
        <v>2982.81</v>
      </c>
      <c r="G592" s="1"/>
    </row>
    <row r="593" spans="1:7" x14ac:dyDescent="0.25">
      <c r="A593" s="7">
        <v>44835</v>
      </c>
      <c r="B593" s="2" t="s">
        <v>5</v>
      </c>
      <c r="C593" s="2" t="s">
        <v>12</v>
      </c>
      <c r="D593" s="2">
        <v>6600</v>
      </c>
      <c r="E593" s="4">
        <v>4979.46</v>
      </c>
      <c r="G593" s="1"/>
    </row>
    <row r="594" spans="1:7" x14ac:dyDescent="0.25">
      <c r="A594" s="7">
        <v>44835</v>
      </c>
      <c r="B594" s="2" t="s">
        <v>5</v>
      </c>
      <c r="C594" s="2" t="s">
        <v>12</v>
      </c>
      <c r="D594" s="2">
        <v>6610</v>
      </c>
      <c r="E594" s="4">
        <v>2517.7600000000002</v>
      </c>
      <c r="G594" s="1"/>
    </row>
    <row r="595" spans="1:7" x14ac:dyDescent="0.25">
      <c r="A595" s="7">
        <v>44835</v>
      </c>
      <c r="B595" s="2" t="s">
        <v>5</v>
      </c>
      <c r="C595" s="2" t="s">
        <v>12</v>
      </c>
      <c r="D595" s="2">
        <v>6620</v>
      </c>
      <c r="E595" s="4">
        <v>1004.5</v>
      </c>
      <c r="G595" s="1"/>
    </row>
    <row r="596" spans="1:7" x14ac:dyDescent="0.25">
      <c r="A596" s="7">
        <v>44835</v>
      </c>
      <c r="B596" s="2" t="s">
        <v>5</v>
      </c>
      <c r="C596" s="2" t="s">
        <v>12</v>
      </c>
      <c r="D596" s="2">
        <v>6700</v>
      </c>
      <c r="E596" s="4">
        <v>562.23</v>
      </c>
      <c r="G596" s="1"/>
    </row>
    <row r="597" spans="1:7" x14ac:dyDescent="0.25">
      <c r="A597" s="7">
        <v>44835</v>
      </c>
      <c r="B597" s="2" t="s">
        <v>5</v>
      </c>
      <c r="C597" s="2" t="s">
        <v>12</v>
      </c>
      <c r="D597" s="2">
        <v>6999</v>
      </c>
      <c r="E597" s="4">
        <v>1594.39</v>
      </c>
      <c r="G597" s="1"/>
    </row>
    <row r="598" spans="1:7" x14ac:dyDescent="0.25">
      <c r="A598" s="7">
        <v>44835</v>
      </c>
      <c r="B598" s="2" t="s">
        <v>8</v>
      </c>
      <c r="C598" s="2" t="s">
        <v>12</v>
      </c>
      <c r="D598" s="2">
        <v>5100</v>
      </c>
      <c r="E598" s="4">
        <v>20456.45</v>
      </c>
      <c r="G598" s="1"/>
    </row>
    <row r="599" spans="1:7" x14ac:dyDescent="0.25">
      <c r="A599" s="7">
        <v>44835</v>
      </c>
      <c r="B599" s="2" t="s">
        <v>8</v>
      </c>
      <c r="C599" s="2" t="s">
        <v>12</v>
      </c>
      <c r="D599" s="2">
        <v>5130</v>
      </c>
      <c r="E599" s="4">
        <v>1239.1300000000001</v>
      </c>
      <c r="G599" s="1"/>
    </row>
    <row r="600" spans="1:7" x14ac:dyDescent="0.25">
      <c r="A600" s="7">
        <v>44835</v>
      </c>
      <c r="B600" s="2" t="s">
        <v>8</v>
      </c>
      <c r="C600" s="2" t="s">
        <v>12</v>
      </c>
      <c r="D600" s="2">
        <v>5140</v>
      </c>
      <c r="E600" s="4">
        <v>510.74</v>
      </c>
      <c r="G600" s="1"/>
    </row>
    <row r="601" spans="1:7" x14ac:dyDescent="0.25">
      <c r="A601" s="7">
        <v>44835</v>
      </c>
      <c r="B601" s="2" t="s">
        <v>8</v>
      </c>
      <c r="C601" s="2" t="s">
        <v>12</v>
      </c>
      <c r="D601" s="2">
        <v>5200</v>
      </c>
      <c r="E601" s="4">
        <v>1124.67</v>
      </c>
      <c r="G601" s="1"/>
    </row>
    <row r="602" spans="1:7" x14ac:dyDescent="0.25">
      <c r="A602" s="7">
        <v>44835</v>
      </c>
      <c r="B602" s="2" t="s">
        <v>8</v>
      </c>
      <c r="C602" s="2" t="s">
        <v>12</v>
      </c>
      <c r="D602" s="2">
        <v>5300</v>
      </c>
      <c r="E602" s="4">
        <v>1037.6099999999999</v>
      </c>
      <c r="G602" s="1"/>
    </row>
    <row r="603" spans="1:7" x14ac:dyDescent="0.25">
      <c r="A603" s="7">
        <v>44835</v>
      </c>
      <c r="B603" s="2" t="s">
        <v>8</v>
      </c>
      <c r="C603" s="2" t="s">
        <v>12</v>
      </c>
      <c r="D603" s="2">
        <v>5400</v>
      </c>
      <c r="E603" s="4">
        <v>615.99</v>
      </c>
      <c r="G603" s="1"/>
    </row>
    <row r="604" spans="1:7" x14ac:dyDescent="0.25">
      <c r="A604" s="7">
        <v>44835</v>
      </c>
      <c r="B604" s="2" t="s">
        <v>8</v>
      </c>
      <c r="C604" s="2" t="s">
        <v>12</v>
      </c>
      <c r="D604" s="2">
        <v>5500</v>
      </c>
      <c r="E604" s="4">
        <v>18952.34</v>
      </c>
      <c r="G604" s="1"/>
    </row>
    <row r="605" spans="1:7" x14ac:dyDescent="0.25">
      <c r="A605" s="7">
        <v>44835</v>
      </c>
      <c r="B605" s="2" t="s">
        <v>8</v>
      </c>
      <c r="C605" s="2" t="s">
        <v>12</v>
      </c>
      <c r="D605" s="2">
        <v>5700</v>
      </c>
      <c r="E605" s="4">
        <v>2447.87</v>
      </c>
      <c r="G605" s="1"/>
    </row>
    <row r="606" spans="1:7" x14ac:dyDescent="0.25">
      <c r="A606" s="7">
        <v>44835</v>
      </c>
      <c r="B606" s="2" t="s">
        <v>8</v>
      </c>
      <c r="C606" s="2" t="s">
        <v>12</v>
      </c>
      <c r="D606" s="2">
        <v>5800</v>
      </c>
      <c r="E606" s="4">
        <v>1016.97</v>
      </c>
      <c r="G606" s="1"/>
    </row>
    <row r="607" spans="1:7" x14ac:dyDescent="0.25">
      <c r="A607" s="7">
        <v>44835</v>
      </c>
      <c r="B607" s="2" t="s">
        <v>8</v>
      </c>
      <c r="C607" s="2" t="s">
        <v>12</v>
      </c>
      <c r="D607" s="2">
        <v>6000</v>
      </c>
      <c r="E607" s="4">
        <v>556.79</v>
      </c>
      <c r="G607" s="1"/>
    </row>
    <row r="608" spans="1:7" x14ac:dyDescent="0.25">
      <c r="A608" s="7">
        <v>44835</v>
      </c>
      <c r="B608" s="2" t="s">
        <v>8</v>
      </c>
      <c r="C608" s="2" t="s">
        <v>12</v>
      </c>
      <c r="D608" s="2">
        <v>6200</v>
      </c>
      <c r="E608" s="4">
        <v>2459.7399999999998</v>
      </c>
      <c r="G608" s="1"/>
    </row>
    <row r="609" spans="1:7" x14ac:dyDescent="0.25">
      <c r="A609" s="7">
        <v>44835</v>
      </c>
      <c r="B609" s="2" t="s">
        <v>8</v>
      </c>
      <c r="C609" s="2" t="s">
        <v>12</v>
      </c>
      <c r="D609" s="2">
        <v>6400</v>
      </c>
      <c r="E609" s="4">
        <v>3627.58</v>
      </c>
      <c r="G609" s="1"/>
    </row>
    <row r="610" spans="1:7" x14ac:dyDescent="0.25">
      <c r="A610" s="7">
        <v>44835</v>
      </c>
      <c r="B610" s="2" t="s">
        <v>8</v>
      </c>
      <c r="C610" s="2" t="s">
        <v>12</v>
      </c>
      <c r="D610" s="2">
        <v>6410</v>
      </c>
      <c r="E610" s="4">
        <v>2576.1</v>
      </c>
      <c r="G610" s="1"/>
    </row>
    <row r="611" spans="1:7" x14ac:dyDescent="0.25">
      <c r="A611" s="7">
        <v>44835</v>
      </c>
      <c r="B611" s="2" t="s">
        <v>8</v>
      </c>
      <c r="C611" s="2" t="s">
        <v>12</v>
      </c>
      <c r="D611" s="2">
        <v>6420</v>
      </c>
      <c r="E611" s="4">
        <v>1966.08</v>
      </c>
      <c r="G611" s="1"/>
    </row>
    <row r="612" spans="1:7" x14ac:dyDescent="0.25">
      <c r="A612" s="7">
        <v>44835</v>
      </c>
      <c r="B612" s="2" t="s">
        <v>8</v>
      </c>
      <c r="C612" s="2" t="s">
        <v>12</v>
      </c>
      <c r="D612" s="2">
        <v>6500</v>
      </c>
      <c r="E612" s="4">
        <v>3004.04</v>
      </c>
      <c r="G612" s="1"/>
    </row>
    <row r="613" spans="1:7" x14ac:dyDescent="0.25">
      <c r="A613" s="7">
        <v>44835</v>
      </c>
      <c r="B613" s="2" t="s">
        <v>8</v>
      </c>
      <c r="C613" s="2" t="s">
        <v>12</v>
      </c>
      <c r="D613" s="2">
        <v>6600</v>
      </c>
      <c r="E613" s="4">
        <v>5039.63</v>
      </c>
      <c r="G613" s="1"/>
    </row>
    <row r="614" spans="1:7" x14ac:dyDescent="0.25">
      <c r="A614" s="7">
        <v>44835</v>
      </c>
      <c r="B614" s="2" t="s">
        <v>8</v>
      </c>
      <c r="C614" s="2" t="s">
        <v>12</v>
      </c>
      <c r="D614" s="2">
        <v>6610</v>
      </c>
      <c r="E614" s="4">
        <v>2582.56</v>
      </c>
      <c r="G614" s="1"/>
    </row>
    <row r="615" spans="1:7" x14ac:dyDescent="0.25">
      <c r="A615" s="7">
        <v>44835</v>
      </c>
      <c r="B615" s="2" t="s">
        <v>8</v>
      </c>
      <c r="C615" s="2" t="s">
        <v>12</v>
      </c>
      <c r="D615" s="2">
        <v>6620</v>
      </c>
      <c r="E615" s="4">
        <v>1019</v>
      </c>
      <c r="G615" s="1"/>
    </row>
    <row r="616" spans="1:7" x14ac:dyDescent="0.25">
      <c r="A616" s="7">
        <v>44835</v>
      </c>
      <c r="B616" s="2" t="s">
        <v>8</v>
      </c>
      <c r="C616" s="2" t="s">
        <v>12</v>
      </c>
      <c r="D616" s="2">
        <v>6700</v>
      </c>
      <c r="E616" s="4">
        <v>598.98</v>
      </c>
      <c r="G616" s="1"/>
    </row>
    <row r="617" spans="1:7" x14ac:dyDescent="0.25">
      <c r="A617" s="7">
        <v>44835</v>
      </c>
      <c r="B617" s="2" t="s">
        <v>8</v>
      </c>
      <c r="C617" s="2" t="s">
        <v>12</v>
      </c>
      <c r="D617" s="2">
        <v>6999</v>
      </c>
      <c r="E617" s="4">
        <v>1623.73</v>
      </c>
      <c r="G617" s="1"/>
    </row>
    <row r="618" spans="1:7" x14ac:dyDescent="0.25">
      <c r="A618" s="7">
        <v>44835</v>
      </c>
      <c r="B618" s="2" t="s">
        <v>9</v>
      </c>
      <c r="C618" s="2" t="s">
        <v>12</v>
      </c>
      <c r="D618" s="2">
        <v>5100</v>
      </c>
      <c r="E618" s="4">
        <v>20798.5</v>
      </c>
      <c r="G618" s="1"/>
    </row>
    <row r="619" spans="1:7" x14ac:dyDescent="0.25">
      <c r="A619" s="7">
        <v>44835</v>
      </c>
      <c r="B619" s="2" t="s">
        <v>9</v>
      </c>
      <c r="C619" s="2" t="s">
        <v>12</v>
      </c>
      <c r="D619" s="2">
        <v>5130</v>
      </c>
      <c r="E619" s="4">
        <v>1254.07</v>
      </c>
      <c r="G619" s="1"/>
    </row>
    <row r="620" spans="1:7" x14ac:dyDescent="0.25">
      <c r="A620" s="7">
        <v>44835</v>
      </c>
      <c r="B620" s="2" t="s">
        <v>9</v>
      </c>
      <c r="C620" s="2" t="s">
        <v>12</v>
      </c>
      <c r="D620" s="2">
        <v>5140</v>
      </c>
      <c r="E620" s="4">
        <v>542.45000000000005</v>
      </c>
      <c r="G620" s="1"/>
    </row>
    <row r="621" spans="1:7" x14ac:dyDescent="0.25">
      <c r="A621" s="7">
        <v>44835</v>
      </c>
      <c r="B621" s="2" t="s">
        <v>9</v>
      </c>
      <c r="C621" s="2" t="s">
        <v>12</v>
      </c>
      <c r="D621" s="2">
        <v>5200</v>
      </c>
      <c r="E621" s="4">
        <v>1136.47</v>
      </c>
      <c r="G621" s="1"/>
    </row>
    <row r="622" spans="1:7" x14ac:dyDescent="0.25">
      <c r="A622" s="7">
        <v>44835</v>
      </c>
      <c r="B622" s="2" t="s">
        <v>9</v>
      </c>
      <c r="C622" s="2" t="s">
        <v>12</v>
      </c>
      <c r="D622" s="2">
        <v>5300</v>
      </c>
      <c r="E622" s="4">
        <v>1051.04</v>
      </c>
      <c r="G622" s="1"/>
    </row>
    <row r="623" spans="1:7" x14ac:dyDescent="0.25">
      <c r="A623" s="7">
        <v>44835</v>
      </c>
      <c r="B623" s="2" t="s">
        <v>9</v>
      </c>
      <c r="C623" s="2" t="s">
        <v>12</v>
      </c>
      <c r="D623" s="2">
        <v>5400</v>
      </c>
      <c r="E623" s="4">
        <v>643.79999999999995</v>
      </c>
      <c r="G623" s="1"/>
    </row>
    <row r="624" spans="1:7" x14ac:dyDescent="0.25">
      <c r="A624" s="7">
        <v>44835</v>
      </c>
      <c r="B624" s="2" t="s">
        <v>9</v>
      </c>
      <c r="C624" s="2" t="s">
        <v>12</v>
      </c>
      <c r="D624" s="2">
        <v>5500</v>
      </c>
      <c r="E624" s="4">
        <v>19576.77</v>
      </c>
      <c r="G624" s="1"/>
    </row>
    <row r="625" spans="1:7" x14ac:dyDescent="0.25">
      <c r="A625" s="7">
        <v>44835</v>
      </c>
      <c r="B625" s="2" t="s">
        <v>9</v>
      </c>
      <c r="C625" s="2" t="s">
        <v>12</v>
      </c>
      <c r="D625" s="2">
        <v>5700</v>
      </c>
      <c r="E625" s="4">
        <v>2601.9699999999998</v>
      </c>
      <c r="G625" s="1"/>
    </row>
    <row r="626" spans="1:7" x14ac:dyDescent="0.25">
      <c r="A626" s="7">
        <v>44835</v>
      </c>
      <c r="B626" s="2" t="s">
        <v>9</v>
      </c>
      <c r="C626" s="2" t="s">
        <v>12</v>
      </c>
      <c r="D626" s="2">
        <v>5800</v>
      </c>
      <c r="E626" s="4">
        <v>1064.1199999999999</v>
      </c>
      <c r="G626" s="1"/>
    </row>
    <row r="627" spans="1:7" x14ac:dyDescent="0.25">
      <c r="A627" s="7">
        <v>44835</v>
      </c>
      <c r="B627" s="2" t="s">
        <v>9</v>
      </c>
      <c r="C627" s="2" t="s">
        <v>12</v>
      </c>
      <c r="D627" s="2">
        <v>6000</v>
      </c>
      <c r="E627" s="4">
        <v>581.04</v>
      </c>
      <c r="G627" s="1"/>
    </row>
    <row r="628" spans="1:7" x14ac:dyDescent="0.25">
      <c r="A628" s="7">
        <v>44835</v>
      </c>
      <c r="B628" s="2" t="s">
        <v>9</v>
      </c>
      <c r="C628" s="2" t="s">
        <v>12</v>
      </c>
      <c r="D628" s="2">
        <v>6200</v>
      </c>
      <c r="E628" s="4">
        <v>2557.56</v>
      </c>
      <c r="G628" s="1"/>
    </row>
    <row r="629" spans="1:7" x14ac:dyDescent="0.25">
      <c r="A629" s="7">
        <v>44835</v>
      </c>
      <c r="B629" s="2" t="s">
        <v>9</v>
      </c>
      <c r="C629" s="2" t="s">
        <v>12</v>
      </c>
      <c r="D629" s="2">
        <v>6400</v>
      </c>
      <c r="E629" s="4">
        <v>3693.71</v>
      </c>
      <c r="G629" s="1"/>
    </row>
    <row r="630" spans="1:7" x14ac:dyDescent="0.25">
      <c r="A630" s="7">
        <v>44835</v>
      </c>
      <c r="B630" s="2" t="s">
        <v>9</v>
      </c>
      <c r="C630" s="2" t="s">
        <v>12</v>
      </c>
      <c r="D630" s="2">
        <v>6410</v>
      </c>
      <c r="E630" s="4">
        <v>2671.13</v>
      </c>
      <c r="G630" s="1"/>
    </row>
    <row r="631" spans="1:7" x14ac:dyDescent="0.25">
      <c r="A631" s="7">
        <v>44835</v>
      </c>
      <c r="B631" s="2" t="s">
        <v>9</v>
      </c>
      <c r="C631" s="2" t="s">
        <v>12</v>
      </c>
      <c r="D631" s="2">
        <v>6420</v>
      </c>
      <c r="E631" s="4">
        <v>1961.2</v>
      </c>
      <c r="G631" s="1"/>
    </row>
    <row r="632" spans="1:7" x14ac:dyDescent="0.25">
      <c r="A632" s="7">
        <v>44835</v>
      </c>
      <c r="B632" s="2" t="s">
        <v>9</v>
      </c>
      <c r="C632" s="2" t="s">
        <v>12</v>
      </c>
      <c r="D632" s="2">
        <v>6500</v>
      </c>
      <c r="E632" s="4">
        <v>3160.24</v>
      </c>
      <c r="G632" s="1"/>
    </row>
    <row r="633" spans="1:7" x14ac:dyDescent="0.25">
      <c r="A633" s="7">
        <v>44835</v>
      </c>
      <c r="B633" s="2" t="s">
        <v>9</v>
      </c>
      <c r="C633" s="2" t="s">
        <v>12</v>
      </c>
      <c r="D633" s="2">
        <v>6600</v>
      </c>
      <c r="E633" s="4">
        <v>5223.6000000000004</v>
      </c>
      <c r="G633" s="1"/>
    </row>
    <row r="634" spans="1:7" x14ac:dyDescent="0.25">
      <c r="A634" s="7">
        <v>44835</v>
      </c>
      <c r="B634" s="2" t="s">
        <v>9</v>
      </c>
      <c r="C634" s="2" t="s">
        <v>12</v>
      </c>
      <c r="D634" s="2">
        <v>6610</v>
      </c>
      <c r="E634" s="4">
        <v>2632.14</v>
      </c>
      <c r="G634" s="1"/>
    </row>
    <row r="635" spans="1:7" x14ac:dyDescent="0.25">
      <c r="A635" s="7">
        <v>44835</v>
      </c>
      <c r="B635" s="2" t="s">
        <v>9</v>
      </c>
      <c r="C635" s="2" t="s">
        <v>12</v>
      </c>
      <c r="D635" s="2">
        <v>6620</v>
      </c>
      <c r="E635" s="4">
        <v>1024.9000000000001</v>
      </c>
      <c r="G635" s="1"/>
    </row>
    <row r="636" spans="1:7" x14ac:dyDescent="0.25">
      <c r="A636" s="7">
        <v>44835</v>
      </c>
      <c r="B636" s="2" t="s">
        <v>9</v>
      </c>
      <c r="C636" s="2" t="s">
        <v>12</v>
      </c>
      <c r="D636" s="2">
        <v>6700</v>
      </c>
      <c r="E636" s="4">
        <v>622.09</v>
      </c>
      <c r="G636" s="1"/>
    </row>
    <row r="637" spans="1:7" x14ac:dyDescent="0.25">
      <c r="A637" s="7">
        <v>44835</v>
      </c>
      <c r="B637" s="2" t="s">
        <v>9</v>
      </c>
      <c r="C637" s="2" t="s">
        <v>12</v>
      </c>
      <c r="D637" s="2">
        <v>6999</v>
      </c>
      <c r="E637" s="4">
        <v>1651.2</v>
      </c>
      <c r="G637" s="1"/>
    </row>
    <row r="638" spans="1:7" x14ac:dyDescent="0.25">
      <c r="A638" s="7">
        <v>44835</v>
      </c>
      <c r="B638" s="2" t="s">
        <v>5</v>
      </c>
      <c r="C638" s="2" t="s">
        <v>14</v>
      </c>
      <c r="D638" s="2">
        <v>5100</v>
      </c>
      <c r="E638" s="4">
        <v>12036.57</v>
      </c>
      <c r="G638" s="1"/>
    </row>
    <row r="639" spans="1:7" x14ac:dyDescent="0.25">
      <c r="A639" s="7">
        <v>44835</v>
      </c>
      <c r="B639" s="2" t="s">
        <v>5</v>
      </c>
      <c r="C639" s="2" t="s">
        <v>14</v>
      </c>
      <c r="D639" s="2">
        <v>5130</v>
      </c>
      <c r="E639" s="4">
        <v>686.81</v>
      </c>
      <c r="G639" s="1"/>
    </row>
    <row r="640" spans="1:7" x14ac:dyDescent="0.25">
      <c r="A640" s="7">
        <v>44835</v>
      </c>
      <c r="B640" s="2" t="s">
        <v>5</v>
      </c>
      <c r="C640" s="2" t="s">
        <v>14</v>
      </c>
      <c r="D640" s="2">
        <v>5140</v>
      </c>
      <c r="E640" s="4">
        <v>290.43</v>
      </c>
      <c r="G640" s="1"/>
    </row>
    <row r="641" spans="1:7" x14ac:dyDescent="0.25">
      <c r="A641" s="7">
        <v>44835</v>
      </c>
      <c r="B641" s="2" t="s">
        <v>5</v>
      </c>
      <c r="C641" s="2" t="s">
        <v>14</v>
      </c>
      <c r="D641" s="2">
        <v>5200</v>
      </c>
      <c r="E641" s="4">
        <v>702.61</v>
      </c>
      <c r="G641" s="1"/>
    </row>
    <row r="642" spans="1:7" x14ac:dyDescent="0.25">
      <c r="A642" s="7">
        <v>44835</v>
      </c>
      <c r="B642" s="2" t="s">
        <v>5</v>
      </c>
      <c r="C642" s="2" t="s">
        <v>14</v>
      </c>
      <c r="D642" s="2">
        <v>5300</v>
      </c>
      <c r="E642" s="4">
        <v>14952.18</v>
      </c>
      <c r="G642" s="1"/>
    </row>
    <row r="643" spans="1:7" x14ac:dyDescent="0.25">
      <c r="A643" s="7">
        <v>44835</v>
      </c>
      <c r="B643" s="2" t="s">
        <v>5</v>
      </c>
      <c r="C643" s="2" t="s">
        <v>14</v>
      </c>
      <c r="D643" s="2">
        <v>5400</v>
      </c>
      <c r="E643" s="4">
        <v>401.24</v>
      </c>
      <c r="G643" s="1"/>
    </row>
    <row r="644" spans="1:7" x14ac:dyDescent="0.25">
      <c r="A644" s="7">
        <v>44835</v>
      </c>
      <c r="B644" s="2" t="s">
        <v>5</v>
      </c>
      <c r="C644" s="2" t="s">
        <v>14</v>
      </c>
      <c r="D644" s="2">
        <v>5500</v>
      </c>
      <c r="E644" s="4">
        <v>10769.88</v>
      </c>
      <c r="G644" s="1"/>
    </row>
    <row r="645" spans="1:7" x14ac:dyDescent="0.25">
      <c r="A645" s="7">
        <v>44835</v>
      </c>
      <c r="B645" s="2" t="s">
        <v>5</v>
      </c>
      <c r="C645" s="2" t="s">
        <v>14</v>
      </c>
      <c r="D645" s="2">
        <v>5700</v>
      </c>
      <c r="E645" s="4">
        <v>1443.6</v>
      </c>
      <c r="G645" s="1"/>
    </row>
    <row r="646" spans="1:7" x14ac:dyDescent="0.25">
      <c r="A646" s="7">
        <v>44835</v>
      </c>
      <c r="B646" s="2" t="s">
        <v>5</v>
      </c>
      <c r="C646" s="2" t="s">
        <v>14</v>
      </c>
      <c r="D646" s="2">
        <v>5800</v>
      </c>
      <c r="E646" s="4">
        <v>587.79999999999995</v>
      </c>
      <c r="G646" s="1"/>
    </row>
    <row r="647" spans="1:7" x14ac:dyDescent="0.25">
      <c r="A647" s="7">
        <v>44835</v>
      </c>
      <c r="B647" s="2" t="s">
        <v>5</v>
      </c>
      <c r="C647" s="2" t="s">
        <v>14</v>
      </c>
      <c r="D647" s="2">
        <v>6000</v>
      </c>
      <c r="E647" s="4">
        <v>298.14999999999998</v>
      </c>
      <c r="G647" s="1"/>
    </row>
    <row r="648" spans="1:7" x14ac:dyDescent="0.25">
      <c r="A648" s="7">
        <v>44835</v>
      </c>
      <c r="B648" s="2" t="s">
        <v>5</v>
      </c>
      <c r="C648" s="2" t="s">
        <v>14</v>
      </c>
      <c r="D648" s="2">
        <v>6200</v>
      </c>
      <c r="E648" s="4">
        <v>1391.87</v>
      </c>
      <c r="G648" s="1"/>
    </row>
    <row r="649" spans="1:7" x14ac:dyDescent="0.25">
      <c r="A649" s="7">
        <v>44835</v>
      </c>
      <c r="B649" s="2" t="s">
        <v>5</v>
      </c>
      <c r="C649" s="2" t="s">
        <v>14</v>
      </c>
      <c r="D649" s="2">
        <v>6400</v>
      </c>
      <c r="E649" s="4">
        <v>2040.2</v>
      </c>
      <c r="G649" s="1"/>
    </row>
    <row r="650" spans="1:7" x14ac:dyDescent="0.25">
      <c r="A650" s="7">
        <v>44835</v>
      </c>
      <c r="B650" s="2" t="s">
        <v>5</v>
      </c>
      <c r="C650" s="2" t="s">
        <v>14</v>
      </c>
      <c r="D650" s="2">
        <v>6410</v>
      </c>
      <c r="E650" s="4">
        <v>1465.37</v>
      </c>
      <c r="G650" s="1"/>
    </row>
    <row r="651" spans="1:7" x14ac:dyDescent="0.25">
      <c r="A651" s="7">
        <v>44835</v>
      </c>
      <c r="B651" s="2" t="s">
        <v>5</v>
      </c>
      <c r="C651" s="2" t="s">
        <v>14</v>
      </c>
      <c r="D651" s="2">
        <v>6420</v>
      </c>
      <c r="E651" s="4">
        <v>1100.71</v>
      </c>
      <c r="G651" s="1"/>
    </row>
    <row r="652" spans="1:7" x14ac:dyDescent="0.25">
      <c r="A652" s="7">
        <v>44835</v>
      </c>
      <c r="B652" s="2" t="s">
        <v>5</v>
      </c>
      <c r="C652" s="2" t="s">
        <v>14</v>
      </c>
      <c r="D652" s="2">
        <v>6500</v>
      </c>
      <c r="E652" s="4">
        <v>1775.91</v>
      </c>
      <c r="G652" s="1"/>
    </row>
    <row r="653" spans="1:7" x14ac:dyDescent="0.25">
      <c r="A653" s="7">
        <v>44835</v>
      </c>
      <c r="B653" s="2" t="s">
        <v>5</v>
      </c>
      <c r="C653" s="2" t="s">
        <v>14</v>
      </c>
      <c r="D653" s="2">
        <v>6600</v>
      </c>
      <c r="E653" s="4">
        <v>2985.12</v>
      </c>
      <c r="G653" s="1"/>
    </row>
    <row r="654" spans="1:7" x14ac:dyDescent="0.25">
      <c r="A654" s="7">
        <v>44835</v>
      </c>
      <c r="B654" s="2" t="s">
        <v>5</v>
      </c>
      <c r="C654" s="2" t="s">
        <v>14</v>
      </c>
      <c r="D654" s="2">
        <v>6610</v>
      </c>
      <c r="E654" s="4">
        <v>1488.63</v>
      </c>
      <c r="G654" s="1"/>
    </row>
    <row r="655" spans="1:7" x14ac:dyDescent="0.25">
      <c r="A655" s="7">
        <v>44835</v>
      </c>
      <c r="B655" s="2" t="s">
        <v>5</v>
      </c>
      <c r="C655" s="2" t="s">
        <v>14</v>
      </c>
      <c r="D655" s="2">
        <v>6620</v>
      </c>
      <c r="E655" s="4">
        <v>603.51</v>
      </c>
      <c r="G655" s="1"/>
    </row>
    <row r="656" spans="1:7" x14ac:dyDescent="0.25">
      <c r="A656" s="7">
        <v>44835</v>
      </c>
      <c r="B656" s="2" t="s">
        <v>5</v>
      </c>
      <c r="C656" s="2" t="s">
        <v>14</v>
      </c>
      <c r="D656" s="2">
        <v>6700</v>
      </c>
      <c r="E656" s="4">
        <v>297</v>
      </c>
      <c r="G656" s="1"/>
    </row>
    <row r="657" spans="1:7" x14ac:dyDescent="0.25">
      <c r="A657" s="7">
        <v>44835</v>
      </c>
      <c r="B657" s="2" t="s">
        <v>5</v>
      </c>
      <c r="C657" s="2" t="s">
        <v>14</v>
      </c>
      <c r="D657" s="2">
        <v>6999</v>
      </c>
      <c r="E657" s="4">
        <v>992.6</v>
      </c>
      <c r="G657" s="1"/>
    </row>
    <row r="658" spans="1:7" x14ac:dyDescent="0.25">
      <c r="A658" s="7">
        <v>44835</v>
      </c>
      <c r="B658" s="2" t="s">
        <v>8</v>
      </c>
      <c r="C658" s="2" t="s">
        <v>14</v>
      </c>
      <c r="D658" s="2">
        <v>5100</v>
      </c>
      <c r="E658" s="4">
        <v>12017.48</v>
      </c>
      <c r="G658" s="1"/>
    </row>
    <row r="659" spans="1:7" x14ac:dyDescent="0.25">
      <c r="A659" s="7">
        <v>44835</v>
      </c>
      <c r="B659" s="2" t="s">
        <v>8</v>
      </c>
      <c r="C659" s="2" t="s">
        <v>14</v>
      </c>
      <c r="D659" s="2">
        <v>5130</v>
      </c>
      <c r="E659" s="4">
        <v>698.99</v>
      </c>
      <c r="G659" s="1"/>
    </row>
    <row r="660" spans="1:7" x14ac:dyDescent="0.25">
      <c r="A660" s="7">
        <v>44835</v>
      </c>
      <c r="B660" s="2" t="s">
        <v>8</v>
      </c>
      <c r="C660" s="2" t="s">
        <v>14</v>
      </c>
      <c r="D660" s="2">
        <v>5140</v>
      </c>
      <c r="E660" s="4">
        <v>302.51</v>
      </c>
      <c r="G660" s="1"/>
    </row>
    <row r="661" spans="1:7" x14ac:dyDescent="0.25">
      <c r="A661" s="7">
        <v>44835</v>
      </c>
      <c r="B661" s="2" t="s">
        <v>8</v>
      </c>
      <c r="C661" s="2" t="s">
        <v>14</v>
      </c>
      <c r="D661" s="2">
        <v>5200</v>
      </c>
      <c r="E661" s="4">
        <v>680.58</v>
      </c>
      <c r="G661" s="1"/>
    </row>
    <row r="662" spans="1:7" x14ac:dyDescent="0.25">
      <c r="A662" s="7">
        <v>44835</v>
      </c>
      <c r="B662" s="2" t="s">
        <v>8</v>
      </c>
      <c r="C662" s="2" t="s">
        <v>14</v>
      </c>
      <c r="D662" s="2">
        <v>5300</v>
      </c>
      <c r="E662" s="4">
        <v>15942.48</v>
      </c>
      <c r="G662" s="1"/>
    </row>
    <row r="663" spans="1:7" x14ac:dyDescent="0.25">
      <c r="A663" s="7">
        <v>44835</v>
      </c>
      <c r="B663" s="2" t="s">
        <v>8</v>
      </c>
      <c r="C663" s="2" t="s">
        <v>14</v>
      </c>
      <c r="D663" s="2">
        <v>5400</v>
      </c>
      <c r="E663" s="4">
        <v>403.86</v>
      </c>
      <c r="G663" s="1"/>
    </row>
    <row r="664" spans="1:7" x14ac:dyDescent="0.25">
      <c r="A664" s="7">
        <v>44835</v>
      </c>
      <c r="B664" s="2" t="s">
        <v>8</v>
      </c>
      <c r="C664" s="2" t="s">
        <v>14</v>
      </c>
      <c r="D664" s="2">
        <v>5500</v>
      </c>
      <c r="E664" s="4">
        <v>11258.02</v>
      </c>
      <c r="G664" s="1"/>
    </row>
    <row r="665" spans="1:7" x14ac:dyDescent="0.25">
      <c r="A665" s="7">
        <v>44835</v>
      </c>
      <c r="B665" s="2" t="s">
        <v>8</v>
      </c>
      <c r="C665" s="2" t="s">
        <v>14</v>
      </c>
      <c r="D665" s="2">
        <v>5700</v>
      </c>
      <c r="E665" s="4">
        <v>1511.95</v>
      </c>
      <c r="G665" s="1"/>
    </row>
    <row r="666" spans="1:7" x14ac:dyDescent="0.25">
      <c r="A666" s="7">
        <v>44835</v>
      </c>
      <c r="B666" s="2" t="s">
        <v>8</v>
      </c>
      <c r="C666" s="2" t="s">
        <v>14</v>
      </c>
      <c r="D666" s="2">
        <v>5800</v>
      </c>
      <c r="E666" s="4">
        <v>577.84</v>
      </c>
      <c r="G666" s="1"/>
    </row>
    <row r="667" spans="1:7" x14ac:dyDescent="0.25">
      <c r="A667" s="7">
        <v>44835</v>
      </c>
      <c r="B667" s="2" t="s">
        <v>8</v>
      </c>
      <c r="C667" s="2" t="s">
        <v>14</v>
      </c>
      <c r="D667" s="2">
        <v>6000</v>
      </c>
      <c r="E667" s="4">
        <v>288.16000000000003</v>
      </c>
      <c r="G667" s="1"/>
    </row>
    <row r="668" spans="1:7" x14ac:dyDescent="0.25">
      <c r="A668" s="7">
        <v>44835</v>
      </c>
      <c r="B668" s="2" t="s">
        <v>8</v>
      </c>
      <c r="C668" s="2" t="s">
        <v>14</v>
      </c>
      <c r="D668" s="2">
        <v>6200</v>
      </c>
      <c r="E668" s="4">
        <v>1493.44</v>
      </c>
      <c r="G668" s="1"/>
    </row>
    <row r="669" spans="1:7" x14ac:dyDescent="0.25">
      <c r="A669" s="7">
        <v>44835</v>
      </c>
      <c r="B669" s="2" t="s">
        <v>8</v>
      </c>
      <c r="C669" s="2" t="s">
        <v>14</v>
      </c>
      <c r="D669" s="2">
        <v>6400</v>
      </c>
      <c r="E669" s="4">
        <v>2170.16</v>
      </c>
      <c r="G669" s="1"/>
    </row>
    <row r="670" spans="1:7" x14ac:dyDescent="0.25">
      <c r="A670" s="7">
        <v>44835</v>
      </c>
      <c r="B670" s="2" t="s">
        <v>8</v>
      </c>
      <c r="C670" s="2" t="s">
        <v>14</v>
      </c>
      <c r="D670" s="2">
        <v>6410</v>
      </c>
      <c r="E670" s="4">
        <v>1459.08</v>
      </c>
      <c r="G670" s="1"/>
    </row>
    <row r="671" spans="1:7" x14ac:dyDescent="0.25">
      <c r="A671" s="7">
        <v>44835</v>
      </c>
      <c r="B671" s="2" t="s">
        <v>8</v>
      </c>
      <c r="C671" s="2" t="s">
        <v>14</v>
      </c>
      <c r="D671" s="2">
        <v>6420</v>
      </c>
      <c r="E671" s="4">
        <v>1195.6500000000001</v>
      </c>
      <c r="G671" s="1"/>
    </row>
    <row r="672" spans="1:7" x14ac:dyDescent="0.25">
      <c r="A672" s="7">
        <v>44835</v>
      </c>
      <c r="B672" s="2" t="s">
        <v>8</v>
      </c>
      <c r="C672" s="2" t="s">
        <v>14</v>
      </c>
      <c r="D672" s="2">
        <v>6500</v>
      </c>
      <c r="E672" s="4">
        <v>1844.38</v>
      </c>
      <c r="G672" s="1"/>
    </row>
    <row r="673" spans="1:7" x14ac:dyDescent="0.25">
      <c r="A673" s="7">
        <v>44835</v>
      </c>
      <c r="B673" s="2" t="s">
        <v>8</v>
      </c>
      <c r="C673" s="2" t="s">
        <v>14</v>
      </c>
      <c r="D673" s="2">
        <v>6600</v>
      </c>
      <c r="E673" s="4">
        <v>3011.9</v>
      </c>
      <c r="G673" s="1"/>
    </row>
    <row r="674" spans="1:7" x14ac:dyDescent="0.25">
      <c r="A674" s="7">
        <v>44835</v>
      </c>
      <c r="B674" s="2" t="s">
        <v>8</v>
      </c>
      <c r="C674" s="2" t="s">
        <v>14</v>
      </c>
      <c r="D674" s="2">
        <v>6610</v>
      </c>
      <c r="E674" s="4">
        <v>1447.23</v>
      </c>
      <c r="G674" s="1"/>
    </row>
    <row r="675" spans="1:7" x14ac:dyDescent="0.25">
      <c r="A675" s="7">
        <v>44835</v>
      </c>
      <c r="B675" s="2" t="s">
        <v>8</v>
      </c>
      <c r="C675" s="2" t="s">
        <v>14</v>
      </c>
      <c r="D675" s="2">
        <v>6620</v>
      </c>
      <c r="E675" s="4">
        <v>593.63</v>
      </c>
      <c r="G675" s="1"/>
    </row>
    <row r="676" spans="1:7" x14ac:dyDescent="0.25">
      <c r="A676" s="7">
        <v>44835</v>
      </c>
      <c r="B676" s="2" t="s">
        <v>8</v>
      </c>
      <c r="C676" s="2" t="s">
        <v>14</v>
      </c>
      <c r="D676" s="2">
        <v>6700</v>
      </c>
      <c r="E676" s="4">
        <v>390.31</v>
      </c>
      <c r="G676" s="1"/>
    </row>
    <row r="677" spans="1:7" x14ac:dyDescent="0.25">
      <c r="A677" s="7">
        <v>44835</v>
      </c>
      <c r="B677" s="2" t="s">
        <v>8</v>
      </c>
      <c r="C677" s="2" t="s">
        <v>14</v>
      </c>
      <c r="D677" s="2">
        <v>6999</v>
      </c>
      <c r="E677" s="4">
        <v>968.93</v>
      </c>
      <c r="G677" s="1"/>
    </row>
    <row r="678" spans="1:7" x14ac:dyDescent="0.25">
      <c r="A678" s="7">
        <v>44835</v>
      </c>
      <c r="B678" s="2" t="s">
        <v>9</v>
      </c>
      <c r="C678" s="2" t="s">
        <v>14</v>
      </c>
      <c r="D678" s="2">
        <v>5100</v>
      </c>
      <c r="E678" s="4">
        <v>12658.64</v>
      </c>
      <c r="G678" s="1"/>
    </row>
    <row r="679" spans="1:7" x14ac:dyDescent="0.25">
      <c r="A679" s="7">
        <v>44835</v>
      </c>
      <c r="B679" s="2" t="s">
        <v>9</v>
      </c>
      <c r="C679" s="2" t="s">
        <v>14</v>
      </c>
      <c r="D679" s="2">
        <v>5130</v>
      </c>
      <c r="E679" s="4">
        <v>803.36</v>
      </c>
      <c r="G679" s="1"/>
    </row>
    <row r="680" spans="1:7" x14ac:dyDescent="0.25">
      <c r="A680" s="7">
        <v>44835</v>
      </c>
      <c r="B680" s="2" t="s">
        <v>9</v>
      </c>
      <c r="C680" s="2" t="s">
        <v>14</v>
      </c>
      <c r="D680" s="2">
        <v>5140</v>
      </c>
      <c r="E680" s="4">
        <v>292.36</v>
      </c>
      <c r="G680" s="1"/>
    </row>
    <row r="681" spans="1:7" x14ac:dyDescent="0.25">
      <c r="A681" s="7">
        <v>44835</v>
      </c>
      <c r="B681" s="2" t="s">
        <v>9</v>
      </c>
      <c r="C681" s="2" t="s">
        <v>14</v>
      </c>
      <c r="D681" s="2">
        <v>5200</v>
      </c>
      <c r="E681" s="4">
        <v>681.15</v>
      </c>
      <c r="G681" s="1"/>
    </row>
    <row r="682" spans="1:7" x14ac:dyDescent="0.25">
      <c r="A682" s="7">
        <v>44835</v>
      </c>
      <c r="B682" s="2" t="s">
        <v>9</v>
      </c>
      <c r="C682" s="2" t="s">
        <v>14</v>
      </c>
      <c r="D682" s="2">
        <v>5300</v>
      </c>
      <c r="E682" s="4">
        <v>11969.88</v>
      </c>
      <c r="G682" s="1"/>
    </row>
    <row r="683" spans="1:7" x14ac:dyDescent="0.25">
      <c r="A683" s="7">
        <v>44835</v>
      </c>
      <c r="B683" s="2" t="s">
        <v>9</v>
      </c>
      <c r="C683" s="2" t="s">
        <v>14</v>
      </c>
      <c r="D683" s="2">
        <v>5400</v>
      </c>
      <c r="E683" s="4">
        <v>399.29</v>
      </c>
      <c r="G683" s="1"/>
    </row>
    <row r="684" spans="1:7" x14ac:dyDescent="0.25">
      <c r="A684" s="7">
        <v>44835</v>
      </c>
      <c r="B684" s="2" t="s">
        <v>9</v>
      </c>
      <c r="C684" s="2" t="s">
        <v>14</v>
      </c>
      <c r="D684" s="2">
        <v>5500</v>
      </c>
      <c r="E684" s="4">
        <v>11768.4</v>
      </c>
      <c r="G684" s="1"/>
    </row>
    <row r="685" spans="1:7" x14ac:dyDescent="0.25">
      <c r="A685" s="7">
        <v>44835</v>
      </c>
      <c r="B685" s="2" t="s">
        <v>9</v>
      </c>
      <c r="C685" s="2" t="s">
        <v>14</v>
      </c>
      <c r="D685" s="2">
        <v>5700</v>
      </c>
      <c r="E685" s="4">
        <v>1614.32</v>
      </c>
      <c r="G685" s="1"/>
    </row>
    <row r="686" spans="1:7" x14ac:dyDescent="0.25">
      <c r="A686" s="7">
        <v>44835</v>
      </c>
      <c r="B686" s="2" t="s">
        <v>9</v>
      </c>
      <c r="C686" s="2" t="s">
        <v>14</v>
      </c>
      <c r="D686" s="2">
        <v>5800</v>
      </c>
      <c r="E686" s="4">
        <v>596.46</v>
      </c>
      <c r="G686" s="1"/>
    </row>
    <row r="687" spans="1:7" x14ac:dyDescent="0.25">
      <c r="A687" s="7">
        <v>44835</v>
      </c>
      <c r="B687" s="2" t="s">
        <v>9</v>
      </c>
      <c r="C687" s="2" t="s">
        <v>14</v>
      </c>
      <c r="D687" s="2">
        <v>6000</v>
      </c>
      <c r="E687" s="4">
        <v>299.66000000000003</v>
      </c>
      <c r="G687" s="1"/>
    </row>
    <row r="688" spans="1:7" x14ac:dyDescent="0.25">
      <c r="A688" s="7">
        <v>44835</v>
      </c>
      <c r="B688" s="2" t="s">
        <v>9</v>
      </c>
      <c r="C688" s="2" t="s">
        <v>14</v>
      </c>
      <c r="D688" s="2">
        <v>6200</v>
      </c>
      <c r="E688" s="4">
        <v>1447.34</v>
      </c>
      <c r="G688" s="1"/>
    </row>
    <row r="689" spans="1:7" x14ac:dyDescent="0.25">
      <c r="A689" s="7">
        <v>44835</v>
      </c>
      <c r="B689" s="2" t="s">
        <v>9</v>
      </c>
      <c r="C689" s="2" t="s">
        <v>14</v>
      </c>
      <c r="D689" s="2">
        <v>6400</v>
      </c>
      <c r="E689" s="4">
        <v>2210.71</v>
      </c>
      <c r="G689" s="1"/>
    </row>
    <row r="690" spans="1:7" x14ac:dyDescent="0.25">
      <c r="A690" s="7">
        <v>44835</v>
      </c>
      <c r="B690" s="2" t="s">
        <v>9</v>
      </c>
      <c r="C690" s="2" t="s">
        <v>14</v>
      </c>
      <c r="D690" s="2">
        <v>6410</v>
      </c>
      <c r="E690" s="4">
        <v>1597.67</v>
      </c>
      <c r="G690" s="1"/>
    </row>
    <row r="691" spans="1:7" x14ac:dyDescent="0.25">
      <c r="A691" s="7">
        <v>44835</v>
      </c>
      <c r="B691" s="2" t="s">
        <v>9</v>
      </c>
      <c r="C691" s="2" t="s">
        <v>14</v>
      </c>
      <c r="D691" s="2">
        <v>6420</v>
      </c>
      <c r="E691" s="4">
        <v>1206.0999999999999</v>
      </c>
      <c r="G691" s="1"/>
    </row>
    <row r="692" spans="1:7" x14ac:dyDescent="0.25">
      <c r="A692" s="7">
        <v>44835</v>
      </c>
      <c r="B692" s="2" t="s">
        <v>9</v>
      </c>
      <c r="C692" s="2" t="s">
        <v>14</v>
      </c>
      <c r="D692" s="2">
        <v>6500</v>
      </c>
      <c r="E692" s="4">
        <v>1915.89</v>
      </c>
      <c r="G692" s="1"/>
    </row>
    <row r="693" spans="1:7" x14ac:dyDescent="0.25">
      <c r="A693" s="7">
        <v>44835</v>
      </c>
      <c r="B693" s="2" t="s">
        <v>9</v>
      </c>
      <c r="C693" s="2" t="s">
        <v>14</v>
      </c>
      <c r="D693" s="2">
        <v>6600</v>
      </c>
      <c r="E693" s="4">
        <v>3178.86</v>
      </c>
      <c r="G693" s="1"/>
    </row>
    <row r="694" spans="1:7" x14ac:dyDescent="0.25">
      <c r="A694" s="7">
        <v>44835</v>
      </c>
      <c r="B694" s="2" t="s">
        <v>9</v>
      </c>
      <c r="C694" s="2" t="s">
        <v>14</v>
      </c>
      <c r="D694" s="2">
        <v>6610</v>
      </c>
      <c r="E694" s="4">
        <v>1579.01</v>
      </c>
      <c r="G694" s="1"/>
    </row>
    <row r="695" spans="1:7" x14ac:dyDescent="0.25">
      <c r="A695" s="7">
        <v>44835</v>
      </c>
      <c r="B695" s="2" t="s">
        <v>9</v>
      </c>
      <c r="C695" s="2" t="s">
        <v>14</v>
      </c>
      <c r="D695" s="2">
        <v>6620</v>
      </c>
      <c r="E695" s="4">
        <v>604.20000000000005</v>
      </c>
      <c r="G695" s="1"/>
    </row>
    <row r="696" spans="1:7" x14ac:dyDescent="0.25">
      <c r="A696" s="7">
        <v>44835</v>
      </c>
      <c r="B696" s="2" t="s">
        <v>9</v>
      </c>
      <c r="C696" s="2" t="s">
        <v>14</v>
      </c>
      <c r="D696" s="2">
        <v>6700</v>
      </c>
      <c r="E696" s="4">
        <v>402.47</v>
      </c>
      <c r="G696" s="1"/>
    </row>
    <row r="697" spans="1:7" x14ac:dyDescent="0.25">
      <c r="A697" s="7">
        <v>44835</v>
      </c>
      <c r="B697" s="2" t="s">
        <v>9</v>
      </c>
      <c r="C697" s="2" t="s">
        <v>14</v>
      </c>
      <c r="D697" s="2">
        <v>6999</v>
      </c>
      <c r="E697" s="4">
        <v>1005.61</v>
      </c>
      <c r="G697" s="1"/>
    </row>
    <row r="698" spans="1:7" x14ac:dyDescent="0.25">
      <c r="A698" s="7">
        <v>44866</v>
      </c>
      <c r="B698" s="2" t="s">
        <v>5</v>
      </c>
      <c r="C698" s="2" t="s">
        <v>6</v>
      </c>
      <c r="D698" s="2">
        <v>3100</v>
      </c>
      <c r="E698" s="4">
        <v>-696496.03</v>
      </c>
      <c r="G698" s="1"/>
    </row>
    <row r="699" spans="1:7" x14ac:dyDescent="0.25">
      <c r="A699" s="7">
        <v>44866</v>
      </c>
      <c r="B699" s="2" t="s">
        <v>5</v>
      </c>
      <c r="C699" s="2" t="s">
        <v>6</v>
      </c>
      <c r="D699" s="2">
        <v>3200</v>
      </c>
      <c r="E699" s="4">
        <v>-644422.21</v>
      </c>
      <c r="G699" s="1"/>
    </row>
    <row r="700" spans="1:7" x14ac:dyDescent="0.25">
      <c r="A700" s="7">
        <v>44866</v>
      </c>
      <c r="B700" s="2" t="s">
        <v>5</v>
      </c>
      <c r="C700" s="2" t="s">
        <v>6</v>
      </c>
      <c r="D700" s="2">
        <v>3300</v>
      </c>
      <c r="E700" s="4">
        <v>-9144.17</v>
      </c>
      <c r="G700" s="1"/>
    </row>
    <row r="701" spans="1:7" x14ac:dyDescent="0.25">
      <c r="A701" s="7">
        <v>44866</v>
      </c>
      <c r="B701" s="2" t="s">
        <v>5</v>
      </c>
      <c r="C701" s="2" t="s">
        <v>6</v>
      </c>
      <c r="D701" s="2">
        <v>3400</v>
      </c>
      <c r="E701" s="4">
        <v>-921.13</v>
      </c>
      <c r="G701" s="1"/>
    </row>
    <row r="702" spans="1:7" x14ac:dyDescent="0.25">
      <c r="A702" s="7">
        <v>44866</v>
      </c>
      <c r="B702" s="2" t="s">
        <v>5</v>
      </c>
      <c r="C702" s="2" t="s">
        <v>6</v>
      </c>
      <c r="D702" s="2">
        <v>3900</v>
      </c>
      <c r="E702" s="4">
        <v>-479.35</v>
      </c>
      <c r="G702" s="1"/>
    </row>
    <row r="703" spans="1:7" x14ac:dyDescent="0.25">
      <c r="A703" s="7">
        <v>44866</v>
      </c>
      <c r="B703" s="2" t="s">
        <v>8</v>
      </c>
      <c r="C703" s="2" t="s">
        <v>6</v>
      </c>
      <c r="D703" s="2">
        <v>3100</v>
      </c>
      <c r="E703" s="4">
        <v>-897263.94</v>
      </c>
      <c r="G703" s="1"/>
    </row>
    <row r="704" spans="1:7" x14ac:dyDescent="0.25">
      <c r="A704" s="7">
        <v>44866</v>
      </c>
      <c r="B704" s="2" t="s">
        <v>8</v>
      </c>
      <c r="C704" s="2" t="s">
        <v>6</v>
      </c>
      <c r="D704" s="2">
        <v>3200</v>
      </c>
      <c r="E704" s="4">
        <v>-852769.42</v>
      </c>
      <c r="G704" s="1"/>
    </row>
    <row r="705" spans="1:7" x14ac:dyDescent="0.25">
      <c r="A705" s="7">
        <v>44866</v>
      </c>
      <c r="B705" s="2" t="s">
        <v>8</v>
      </c>
      <c r="C705" s="2" t="s">
        <v>6</v>
      </c>
      <c r="D705" s="2">
        <v>3300</v>
      </c>
      <c r="E705" s="4">
        <v>-19039.490000000002</v>
      </c>
      <c r="G705" s="1"/>
    </row>
    <row r="706" spans="1:7" x14ac:dyDescent="0.25">
      <c r="A706" s="7">
        <v>44866</v>
      </c>
      <c r="B706" s="2" t="s">
        <v>8</v>
      </c>
      <c r="C706" s="2" t="s">
        <v>6</v>
      </c>
      <c r="D706" s="2">
        <v>3400</v>
      </c>
      <c r="E706" s="4">
        <v>-1866.67</v>
      </c>
      <c r="G706" s="1"/>
    </row>
    <row r="707" spans="1:7" x14ac:dyDescent="0.25">
      <c r="A707" s="7">
        <v>44866</v>
      </c>
      <c r="B707" s="2" t="s">
        <v>8</v>
      </c>
      <c r="C707" s="2" t="s">
        <v>6</v>
      </c>
      <c r="D707" s="2">
        <v>3900</v>
      </c>
      <c r="E707" s="4">
        <v>-929.28</v>
      </c>
      <c r="G707" s="1"/>
    </row>
    <row r="708" spans="1:7" x14ac:dyDescent="0.25">
      <c r="A708" s="7">
        <v>44866</v>
      </c>
      <c r="B708" s="2" t="s">
        <v>9</v>
      </c>
      <c r="C708" s="2" t="s">
        <v>6</v>
      </c>
      <c r="D708" s="2">
        <v>3100</v>
      </c>
      <c r="E708" s="4">
        <v>-816293.77</v>
      </c>
      <c r="G708" s="1"/>
    </row>
    <row r="709" spans="1:7" x14ac:dyDescent="0.25">
      <c r="A709" s="7">
        <v>44866</v>
      </c>
      <c r="B709" s="2" t="s">
        <v>9</v>
      </c>
      <c r="C709" s="2" t="s">
        <v>6</v>
      </c>
      <c r="D709" s="2">
        <v>3200</v>
      </c>
      <c r="E709" s="4">
        <v>-804407.63</v>
      </c>
      <c r="G709" s="1"/>
    </row>
    <row r="710" spans="1:7" x14ac:dyDescent="0.25">
      <c r="A710" s="7">
        <v>44866</v>
      </c>
      <c r="B710" s="2" t="s">
        <v>9</v>
      </c>
      <c r="C710" s="2" t="s">
        <v>6</v>
      </c>
      <c r="D710" s="2">
        <v>3300</v>
      </c>
      <c r="E710" s="4">
        <v>-18785.93</v>
      </c>
      <c r="G710" s="1"/>
    </row>
    <row r="711" spans="1:7" x14ac:dyDescent="0.25">
      <c r="A711" s="7">
        <v>44866</v>
      </c>
      <c r="B711" s="2" t="s">
        <v>9</v>
      </c>
      <c r="C711" s="2" t="s">
        <v>6</v>
      </c>
      <c r="D711" s="2">
        <v>3400</v>
      </c>
      <c r="E711" s="4">
        <v>-2760.91</v>
      </c>
      <c r="G711" s="1"/>
    </row>
    <row r="712" spans="1:7" x14ac:dyDescent="0.25">
      <c r="A712" s="7">
        <v>44866</v>
      </c>
      <c r="B712" s="2" t="s">
        <v>9</v>
      </c>
      <c r="C712" s="2" t="s">
        <v>6</v>
      </c>
      <c r="D712" s="2">
        <v>3900</v>
      </c>
      <c r="E712" s="4">
        <v>-1372.16</v>
      </c>
      <c r="G712" s="1"/>
    </row>
    <row r="713" spans="1:7" x14ac:dyDescent="0.25">
      <c r="A713" s="7">
        <v>44866</v>
      </c>
      <c r="B713" s="2" t="s">
        <v>5</v>
      </c>
      <c r="C713" s="2" t="s">
        <v>10</v>
      </c>
      <c r="D713" s="2">
        <v>4100</v>
      </c>
      <c r="E713" s="4">
        <v>276554.53999999998</v>
      </c>
      <c r="G713" s="1"/>
    </row>
    <row r="714" spans="1:7" x14ac:dyDescent="0.25">
      <c r="A714" s="7">
        <v>44866</v>
      </c>
      <c r="B714" s="2" t="s">
        <v>5</v>
      </c>
      <c r="C714" s="2" t="s">
        <v>10</v>
      </c>
      <c r="D714" s="2">
        <v>4110</v>
      </c>
      <c r="E714" s="4">
        <v>62956.93</v>
      </c>
      <c r="G714" s="1"/>
    </row>
    <row r="715" spans="1:7" x14ac:dyDescent="0.25">
      <c r="A715" s="7">
        <v>44866</v>
      </c>
      <c r="B715" s="2" t="s">
        <v>5</v>
      </c>
      <c r="C715" s="2" t="s">
        <v>10</v>
      </c>
      <c r="D715" s="2">
        <v>4130</v>
      </c>
      <c r="E715" s="4">
        <v>24594.75</v>
      </c>
      <c r="G715" s="1"/>
    </row>
    <row r="716" spans="1:7" x14ac:dyDescent="0.25">
      <c r="A716" s="7">
        <v>44866</v>
      </c>
      <c r="B716" s="2" t="s">
        <v>5</v>
      </c>
      <c r="C716" s="2" t="s">
        <v>10</v>
      </c>
      <c r="D716" s="2">
        <v>4140</v>
      </c>
      <c r="E716" s="4">
        <v>7280.2</v>
      </c>
      <c r="G716" s="1"/>
    </row>
    <row r="717" spans="1:7" x14ac:dyDescent="0.25">
      <c r="A717" s="7">
        <v>44866</v>
      </c>
      <c r="B717" s="2" t="s">
        <v>5</v>
      </c>
      <c r="C717" s="2" t="s">
        <v>10</v>
      </c>
      <c r="D717" s="2">
        <v>4200</v>
      </c>
      <c r="E717" s="4">
        <v>300007.53999999998</v>
      </c>
      <c r="G717" s="1"/>
    </row>
    <row r="718" spans="1:7" x14ac:dyDescent="0.25">
      <c r="A718" s="7">
        <v>44866</v>
      </c>
      <c r="B718" s="2" t="s">
        <v>5</v>
      </c>
      <c r="C718" s="2" t="s">
        <v>10</v>
      </c>
      <c r="D718" s="2">
        <v>4300</v>
      </c>
      <c r="E718" s="4">
        <v>25070.69</v>
      </c>
      <c r="G718" s="1"/>
    </row>
    <row r="719" spans="1:7" x14ac:dyDescent="0.25">
      <c r="A719" s="7">
        <v>44866</v>
      </c>
      <c r="B719" s="2" t="s">
        <v>5</v>
      </c>
      <c r="C719" s="2" t="s">
        <v>10</v>
      </c>
      <c r="D719" s="2">
        <v>4400</v>
      </c>
      <c r="E719" s="4">
        <v>18465.47</v>
      </c>
      <c r="G719" s="1"/>
    </row>
    <row r="720" spans="1:7" x14ac:dyDescent="0.25">
      <c r="A720" s="7">
        <v>44866</v>
      </c>
      <c r="B720" s="2" t="s">
        <v>5</v>
      </c>
      <c r="C720" s="2" t="s">
        <v>10</v>
      </c>
      <c r="D720" s="2">
        <v>4500</v>
      </c>
      <c r="E720" s="4">
        <v>37535.14</v>
      </c>
      <c r="G720" s="1"/>
    </row>
    <row r="721" spans="1:7" x14ac:dyDescent="0.25">
      <c r="A721" s="7">
        <v>44866</v>
      </c>
      <c r="B721" s="2" t="s">
        <v>5</v>
      </c>
      <c r="C721" s="2" t="s">
        <v>10</v>
      </c>
      <c r="D721" s="2">
        <v>4700</v>
      </c>
      <c r="E721" s="4">
        <v>97587.61</v>
      </c>
      <c r="G721" s="1"/>
    </row>
    <row r="722" spans="1:7" x14ac:dyDescent="0.25">
      <c r="A722" s="7">
        <v>44866</v>
      </c>
      <c r="B722" s="2" t="s">
        <v>5</v>
      </c>
      <c r="C722" s="2" t="s">
        <v>10</v>
      </c>
      <c r="D722" s="2">
        <v>4800</v>
      </c>
      <c r="E722" s="4">
        <v>173988</v>
      </c>
      <c r="G722" s="1"/>
    </row>
    <row r="723" spans="1:7" x14ac:dyDescent="0.25">
      <c r="A723" s="7">
        <v>44866</v>
      </c>
      <c r="B723" s="2" t="s">
        <v>5</v>
      </c>
      <c r="C723" s="2" t="s">
        <v>10</v>
      </c>
      <c r="D723" s="2">
        <v>4900</v>
      </c>
      <c r="E723" s="4">
        <v>24914.23</v>
      </c>
      <c r="G723" s="1"/>
    </row>
    <row r="724" spans="1:7" x14ac:dyDescent="0.25">
      <c r="A724" s="7">
        <v>44866</v>
      </c>
      <c r="B724" s="2" t="s">
        <v>5</v>
      </c>
      <c r="C724" s="2" t="s">
        <v>10</v>
      </c>
      <c r="D724" s="2">
        <v>4950</v>
      </c>
      <c r="E724" s="4">
        <v>48012.21</v>
      </c>
      <c r="G724" s="1"/>
    </row>
    <row r="725" spans="1:7" x14ac:dyDescent="0.25">
      <c r="A725" s="7">
        <v>44866</v>
      </c>
      <c r="B725" s="2" t="s">
        <v>5</v>
      </c>
      <c r="C725" s="2" t="s">
        <v>10</v>
      </c>
      <c r="D725" s="2">
        <v>4999</v>
      </c>
      <c r="E725" s="4">
        <v>-48358.49</v>
      </c>
      <c r="G725" s="1"/>
    </row>
    <row r="726" spans="1:7" x14ac:dyDescent="0.25">
      <c r="A726" s="7">
        <v>44866</v>
      </c>
      <c r="B726" s="2" t="s">
        <v>8</v>
      </c>
      <c r="C726" s="2" t="s">
        <v>10</v>
      </c>
      <c r="D726" s="2">
        <v>4100</v>
      </c>
      <c r="E726" s="4">
        <v>316827.24</v>
      </c>
      <c r="G726" s="1"/>
    </row>
    <row r="727" spans="1:7" x14ac:dyDescent="0.25">
      <c r="A727" s="7">
        <v>44866</v>
      </c>
      <c r="B727" s="2" t="s">
        <v>8</v>
      </c>
      <c r="C727" s="2" t="s">
        <v>10</v>
      </c>
      <c r="D727" s="2">
        <v>4110</v>
      </c>
      <c r="E727" s="4">
        <v>60796.08</v>
      </c>
      <c r="G727" s="1"/>
    </row>
    <row r="728" spans="1:7" x14ac:dyDescent="0.25">
      <c r="A728" s="7">
        <v>44866</v>
      </c>
      <c r="B728" s="2" t="s">
        <v>8</v>
      </c>
      <c r="C728" s="2" t="s">
        <v>10</v>
      </c>
      <c r="D728" s="2">
        <v>4130</v>
      </c>
      <c r="E728" s="4">
        <v>26730.28</v>
      </c>
      <c r="G728" s="1"/>
    </row>
    <row r="729" spans="1:7" x14ac:dyDescent="0.25">
      <c r="A729" s="7">
        <v>44866</v>
      </c>
      <c r="B729" s="2" t="s">
        <v>8</v>
      </c>
      <c r="C729" s="2" t="s">
        <v>10</v>
      </c>
      <c r="D729" s="2">
        <v>4140</v>
      </c>
      <c r="E729" s="4">
        <v>12053.67</v>
      </c>
      <c r="G729" s="1"/>
    </row>
    <row r="730" spans="1:7" x14ac:dyDescent="0.25">
      <c r="A730" s="7">
        <v>44866</v>
      </c>
      <c r="B730" s="2" t="s">
        <v>8</v>
      </c>
      <c r="C730" s="2" t="s">
        <v>10</v>
      </c>
      <c r="D730" s="2">
        <v>4200</v>
      </c>
      <c r="E730" s="4">
        <v>332592.39</v>
      </c>
      <c r="G730" s="1"/>
    </row>
    <row r="731" spans="1:7" x14ac:dyDescent="0.25">
      <c r="A731" s="7">
        <v>44866</v>
      </c>
      <c r="B731" s="2" t="s">
        <v>8</v>
      </c>
      <c r="C731" s="2" t="s">
        <v>10</v>
      </c>
      <c r="D731" s="2">
        <v>4300</v>
      </c>
      <c r="E731" s="4">
        <v>43637.64</v>
      </c>
      <c r="G731" s="1"/>
    </row>
    <row r="732" spans="1:7" x14ac:dyDescent="0.25">
      <c r="A732" s="7">
        <v>44866</v>
      </c>
      <c r="B732" s="2" t="s">
        <v>8</v>
      </c>
      <c r="C732" s="2" t="s">
        <v>10</v>
      </c>
      <c r="D732" s="2">
        <v>4400</v>
      </c>
      <c r="E732" s="4">
        <v>29573.87</v>
      </c>
      <c r="G732" s="1"/>
    </row>
    <row r="733" spans="1:7" x14ac:dyDescent="0.25">
      <c r="A733" s="7">
        <v>44866</v>
      </c>
      <c r="B733" s="2" t="s">
        <v>8</v>
      </c>
      <c r="C733" s="2" t="s">
        <v>10</v>
      </c>
      <c r="D733" s="2">
        <v>4500</v>
      </c>
      <c r="E733" s="4">
        <v>52943.18</v>
      </c>
      <c r="G733" s="1"/>
    </row>
    <row r="734" spans="1:7" x14ac:dyDescent="0.25">
      <c r="A734" s="7">
        <v>44866</v>
      </c>
      <c r="B734" s="2" t="s">
        <v>8</v>
      </c>
      <c r="C734" s="2" t="s">
        <v>10</v>
      </c>
      <c r="D734" s="2">
        <v>4700</v>
      </c>
      <c r="E734" s="4">
        <v>146884.74</v>
      </c>
      <c r="G734" s="1"/>
    </row>
    <row r="735" spans="1:7" x14ac:dyDescent="0.25">
      <c r="A735" s="7">
        <v>44866</v>
      </c>
      <c r="B735" s="2" t="s">
        <v>8</v>
      </c>
      <c r="C735" s="2" t="s">
        <v>10</v>
      </c>
      <c r="D735" s="2">
        <v>4800</v>
      </c>
      <c r="E735" s="4">
        <v>173454.76</v>
      </c>
      <c r="G735" s="1"/>
    </row>
    <row r="736" spans="1:7" x14ac:dyDescent="0.25">
      <c r="A736" s="7">
        <v>44866</v>
      </c>
      <c r="B736" s="2" t="s">
        <v>8</v>
      </c>
      <c r="C736" s="2" t="s">
        <v>10</v>
      </c>
      <c r="D736" s="2">
        <v>4900</v>
      </c>
      <c r="E736" s="4">
        <v>36514.25</v>
      </c>
      <c r="G736" s="1"/>
    </row>
    <row r="737" spans="1:7" x14ac:dyDescent="0.25">
      <c r="A737" s="7">
        <v>44866</v>
      </c>
      <c r="B737" s="2" t="s">
        <v>8</v>
      </c>
      <c r="C737" s="2" t="s">
        <v>10</v>
      </c>
      <c r="D737" s="2">
        <v>4950</v>
      </c>
      <c r="E737" s="4">
        <v>37521.42</v>
      </c>
      <c r="G737" s="1"/>
    </row>
    <row r="738" spans="1:7" x14ac:dyDescent="0.25">
      <c r="A738" s="7">
        <v>44866</v>
      </c>
      <c r="B738" s="2" t="s">
        <v>8</v>
      </c>
      <c r="C738" s="2" t="s">
        <v>10</v>
      </c>
      <c r="D738" s="2">
        <v>4999</v>
      </c>
      <c r="E738" s="4">
        <v>-40458.97</v>
      </c>
      <c r="G738" s="1"/>
    </row>
    <row r="739" spans="1:7" x14ac:dyDescent="0.25">
      <c r="A739" s="7">
        <v>44866</v>
      </c>
      <c r="B739" s="2" t="s">
        <v>9</v>
      </c>
      <c r="C739" s="2" t="s">
        <v>10</v>
      </c>
      <c r="D739" s="2">
        <v>4100</v>
      </c>
      <c r="E739" s="4">
        <v>346180.45</v>
      </c>
      <c r="G739" s="1"/>
    </row>
    <row r="740" spans="1:7" x14ac:dyDescent="0.25">
      <c r="A740" s="7">
        <v>44866</v>
      </c>
      <c r="B740" s="2" t="s">
        <v>9</v>
      </c>
      <c r="C740" s="2" t="s">
        <v>10</v>
      </c>
      <c r="D740" s="2">
        <v>4110</v>
      </c>
      <c r="E740" s="4">
        <v>67917.429999999993</v>
      </c>
      <c r="G740" s="1"/>
    </row>
    <row r="741" spans="1:7" x14ac:dyDescent="0.25">
      <c r="A741" s="7">
        <v>44866</v>
      </c>
      <c r="B741" s="2" t="s">
        <v>9</v>
      </c>
      <c r="C741" s="2" t="s">
        <v>10</v>
      </c>
      <c r="D741" s="2">
        <v>4130</v>
      </c>
      <c r="E741" s="4">
        <v>33306.82</v>
      </c>
      <c r="G741" s="1"/>
    </row>
    <row r="742" spans="1:7" x14ac:dyDescent="0.25">
      <c r="A742" s="7">
        <v>44866</v>
      </c>
      <c r="B742" s="2" t="s">
        <v>9</v>
      </c>
      <c r="C742" s="2" t="s">
        <v>10</v>
      </c>
      <c r="D742" s="2">
        <v>4140</v>
      </c>
      <c r="E742" s="4">
        <v>13794.08</v>
      </c>
      <c r="G742" s="1"/>
    </row>
    <row r="743" spans="1:7" x14ac:dyDescent="0.25">
      <c r="A743" s="7">
        <v>44866</v>
      </c>
      <c r="B743" s="2" t="s">
        <v>9</v>
      </c>
      <c r="C743" s="2" t="s">
        <v>10</v>
      </c>
      <c r="D743" s="2">
        <v>4200</v>
      </c>
      <c r="E743" s="4">
        <v>368754.84</v>
      </c>
      <c r="G743" s="1"/>
    </row>
    <row r="744" spans="1:7" x14ac:dyDescent="0.25">
      <c r="A744" s="7">
        <v>44866</v>
      </c>
      <c r="B744" s="2" t="s">
        <v>9</v>
      </c>
      <c r="C744" s="2" t="s">
        <v>10</v>
      </c>
      <c r="D744" s="2">
        <v>4300</v>
      </c>
      <c r="E744" s="4">
        <v>48070.9</v>
      </c>
      <c r="G744" s="1"/>
    </row>
    <row r="745" spans="1:7" x14ac:dyDescent="0.25">
      <c r="A745" s="7">
        <v>44866</v>
      </c>
      <c r="B745" s="2" t="s">
        <v>9</v>
      </c>
      <c r="C745" s="2" t="s">
        <v>10</v>
      </c>
      <c r="D745" s="2">
        <v>4400</v>
      </c>
      <c r="E745" s="4">
        <v>27222.25</v>
      </c>
      <c r="G745" s="1"/>
    </row>
    <row r="746" spans="1:7" x14ac:dyDescent="0.25">
      <c r="A746" s="7">
        <v>44866</v>
      </c>
      <c r="B746" s="2" t="s">
        <v>9</v>
      </c>
      <c r="C746" s="2" t="s">
        <v>10</v>
      </c>
      <c r="D746" s="2">
        <v>4500</v>
      </c>
      <c r="E746" s="4">
        <v>55042.57</v>
      </c>
      <c r="G746" s="1"/>
    </row>
    <row r="747" spans="1:7" x14ac:dyDescent="0.25">
      <c r="A747" s="7">
        <v>44866</v>
      </c>
      <c r="B747" s="2" t="s">
        <v>9</v>
      </c>
      <c r="C747" s="2" t="s">
        <v>10</v>
      </c>
      <c r="D747" s="2">
        <v>4700</v>
      </c>
      <c r="E747" s="4">
        <v>171090.01</v>
      </c>
      <c r="G747" s="1"/>
    </row>
    <row r="748" spans="1:7" x14ac:dyDescent="0.25">
      <c r="A748" s="7">
        <v>44866</v>
      </c>
      <c r="B748" s="2" t="s">
        <v>9</v>
      </c>
      <c r="C748" s="2" t="s">
        <v>10</v>
      </c>
      <c r="D748" s="2">
        <v>4800</v>
      </c>
      <c r="E748" s="4">
        <v>194830.98</v>
      </c>
      <c r="G748" s="1"/>
    </row>
    <row r="749" spans="1:7" x14ac:dyDescent="0.25">
      <c r="A749" s="7">
        <v>44866</v>
      </c>
      <c r="B749" s="2" t="s">
        <v>9</v>
      </c>
      <c r="C749" s="2" t="s">
        <v>10</v>
      </c>
      <c r="D749" s="2">
        <v>4900</v>
      </c>
      <c r="E749" s="4">
        <v>44116.34</v>
      </c>
      <c r="G749" s="1"/>
    </row>
    <row r="750" spans="1:7" x14ac:dyDescent="0.25">
      <c r="A750" s="7">
        <v>44866</v>
      </c>
      <c r="B750" s="2" t="s">
        <v>9</v>
      </c>
      <c r="C750" s="2" t="s">
        <v>10</v>
      </c>
      <c r="D750" s="2">
        <v>4950</v>
      </c>
      <c r="E750" s="4">
        <v>37512.879999999997</v>
      </c>
      <c r="G750" s="1"/>
    </row>
    <row r="751" spans="1:7" x14ac:dyDescent="0.25">
      <c r="A751" s="7">
        <v>44866</v>
      </c>
      <c r="B751" s="2" t="s">
        <v>9</v>
      </c>
      <c r="C751" s="2" t="s">
        <v>10</v>
      </c>
      <c r="D751" s="2">
        <v>4999</v>
      </c>
      <c r="E751" s="4">
        <v>-41451.15</v>
      </c>
      <c r="G751" s="1"/>
    </row>
    <row r="752" spans="1:7" x14ac:dyDescent="0.25">
      <c r="A752" s="7">
        <v>44866</v>
      </c>
      <c r="B752" s="2" t="s">
        <v>5</v>
      </c>
      <c r="C752" s="2" t="s">
        <v>12</v>
      </c>
      <c r="D752" s="2">
        <v>5100</v>
      </c>
      <c r="E752" s="4">
        <v>20040.53</v>
      </c>
      <c r="G752" s="1"/>
    </row>
    <row r="753" spans="1:7" x14ac:dyDescent="0.25">
      <c r="A753" s="7">
        <v>44866</v>
      </c>
      <c r="B753" s="2" t="s">
        <v>5</v>
      </c>
      <c r="C753" s="2" t="s">
        <v>12</v>
      </c>
      <c r="D753" s="2">
        <v>5130</v>
      </c>
      <c r="E753" s="4">
        <v>1169.67</v>
      </c>
      <c r="G753" s="1"/>
    </row>
    <row r="754" spans="1:7" x14ac:dyDescent="0.25">
      <c r="A754" s="7">
        <v>44866</v>
      </c>
      <c r="B754" s="2" t="s">
        <v>5</v>
      </c>
      <c r="C754" s="2" t="s">
        <v>12</v>
      </c>
      <c r="D754" s="2">
        <v>5140</v>
      </c>
      <c r="E754" s="4">
        <v>501.56</v>
      </c>
      <c r="G754" s="1"/>
    </row>
    <row r="755" spans="1:7" x14ac:dyDescent="0.25">
      <c r="A755" s="7">
        <v>44866</v>
      </c>
      <c r="B755" s="2" t="s">
        <v>5</v>
      </c>
      <c r="C755" s="2" t="s">
        <v>12</v>
      </c>
      <c r="D755" s="2">
        <v>5200</v>
      </c>
      <c r="E755" s="4">
        <v>1108.8399999999999</v>
      </c>
      <c r="G755" s="1"/>
    </row>
    <row r="756" spans="1:7" x14ac:dyDescent="0.25">
      <c r="A756" s="7">
        <v>44866</v>
      </c>
      <c r="B756" s="2" t="s">
        <v>5</v>
      </c>
      <c r="C756" s="2" t="s">
        <v>12</v>
      </c>
      <c r="D756" s="2">
        <v>5300</v>
      </c>
      <c r="E756" s="4">
        <v>992.34</v>
      </c>
      <c r="G756" s="1"/>
    </row>
    <row r="757" spans="1:7" x14ac:dyDescent="0.25">
      <c r="A757" s="7">
        <v>44866</v>
      </c>
      <c r="B757" s="2" t="s">
        <v>5</v>
      </c>
      <c r="C757" s="2" t="s">
        <v>12</v>
      </c>
      <c r="D757" s="2">
        <v>5400</v>
      </c>
      <c r="E757" s="4">
        <v>594.04999999999995</v>
      </c>
      <c r="G757" s="1"/>
    </row>
    <row r="758" spans="1:7" x14ac:dyDescent="0.25">
      <c r="A758" s="7">
        <v>44866</v>
      </c>
      <c r="B758" s="2" t="s">
        <v>5</v>
      </c>
      <c r="C758" s="2" t="s">
        <v>12</v>
      </c>
      <c r="D758" s="2">
        <v>5500</v>
      </c>
      <c r="E758" s="4">
        <v>18662.419999999998</v>
      </c>
      <c r="G758" s="1"/>
    </row>
    <row r="759" spans="1:7" x14ac:dyDescent="0.25">
      <c r="A759" s="7">
        <v>44866</v>
      </c>
      <c r="B759" s="2" t="s">
        <v>5</v>
      </c>
      <c r="C759" s="2" t="s">
        <v>12</v>
      </c>
      <c r="D759" s="2">
        <v>5700</v>
      </c>
      <c r="E759" s="4">
        <v>2438.5300000000002</v>
      </c>
      <c r="G759" s="1"/>
    </row>
    <row r="760" spans="1:7" x14ac:dyDescent="0.25">
      <c r="A760" s="7">
        <v>44866</v>
      </c>
      <c r="B760" s="2" t="s">
        <v>5</v>
      </c>
      <c r="C760" s="2" t="s">
        <v>12</v>
      </c>
      <c r="D760" s="2">
        <v>5800</v>
      </c>
      <c r="E760" s="4">
        <v>977.61</v>
      </c>
      <c r="G760" s="1"/>
    </row>
    <row r="761" spans="1:7" x14ac:dyDescent="0.25">
      <c r="A761" s="7">
        <v>44866</v>
      </c>
      <c r="B761" s="2" t="s">
        <v>5</v>
      </c>
      <c r="C761" s="2" t="s">
        <v>12</v>
      </c>
      <c r="D761" s="2">
        <v>6000</v>
      </c>
      <c r="E761" s="4">
        <v>533.5</v>
      </c>
      <c r="G761" s="1"/>
    </row>
    <row r="762" spans="1:7" x14ac:dyDescent="0.25">
      <c r="A762" s="7">
        <v>44866</v>
      </c>
      <c r="B762" s="2" t="s">
        <v>5</v>
      </c>
      <c r="C762" s="2" t="s">
        <v>12</v>
      </c>
      <c r="D762" s="2">
        <v>6200</v>
      </c>
      <c r="E762" s="4">
        <v>2322.2199999999998</v>
      </c>
      <c r="G762" s="1"/>
    </row>
    <row r="763" spans="1:7" x14ac:dyDescent="0.25">
      <c r="A763" s="7">
        <v>44866</v>
      </c>
      <c r="B763" s="2" t="s">
        <v>5</v>
      </c>
      <c r="C763" s="2" t="s">
        <v>12</v>
      </c>
      <c r="D763" s="2">
        <v>6400</v>
      </c>
      <c r="E763" s="4">
        <v>3493.34</v>
      </c>
      <c r="G763" s="1"/>
    </row>
    <row r="764" spans="1:7" x14ac:dyDescent="0.25">
      <c r="A764" s="7">
        <v>44866</v>
      </c>
      <c r="B764" s="2" t="s">
        <v>5</v>
      </c>
      <c r="C764" s="2" t="s">
        <v>12</v>
      </c>
      <c r="D764" s="2">
        <v>6410</v>
      </c>
      <c r="E764" s="4">
        <v>2437.88</v>
      </c>
      <c r="G764" s="1"/>
    </row>
    <row r="765" spans="1:7" x14ac:dyDescent="0.25">
      <c r="A765" s="7">
        <v>44866</v>
      </c>
      <c r="B765" s="2" t="s">
        <v>5</v>
      </c>
      <c r="C765" s="2" t="s">
        <v>12</v>
      </c>
      <c r="D765" s="2">
        <v>6420</v>
      </c>
      <c r="E765" s="4">
        <v>1875.11</v>
      </c>
      <c r="G765" s="1"/>
    </row>
    <row r="766" spans="1:7" x14ac:dyDescent="0.25">
      <c r="A766" s="7">
        <v>44866</v>
      </c>
      <c r="B766" s="2" t="s">
        <v>5</v>
      </c>
      <c r="C766" s="2" t="s">
        <v>12</v>
      </c>
      <c r="D766" s="2">
        <v>6500</v>
      </c>
      <c r="E766" s="4">
        <v>3008.85</v>
      </c>
      <c r="G766" s="1"/>
    </row>
    <row r="767" spans="1:7" x14ac:dyDescent="0.25">
      <c r="A767" s="7">
        <v>44866</v>
      </c>
      <c r="B767" s="2" t="s">
        <v>5</v>
      </c>
      <c r="C767" s="2" t="s">
        <v>12</v>
      </c>
      <c r="D767" s="2">
        <v>6600</v>
      </c>
      <c r="E767" s="4">
        <v>4996.49</v>
      </c>
      <c r="G767" s="1"/>
    </row>
    <row r="768" spans="1:7" x14ac:dyDescent="0.25">
      <c r="A768" s="7">
        <v>44866</v>
      </c>
      <c r="B768" s="2" t="s">
        <v>5</v>
      </c>
      <c r="C768" s="2" t="s">
        <v>12</v>
      </c>
      <c r="D768" s="2">
        <v>6610</v>
      </c>
      <c r="E768" s="4">
        <v>2471.67</v>
      </c>
      <c r="G768" s="1"/>
    </row>
    <row r="769" spans="1:7" x14ac:dyDescent="0.25">
      <c r="A769" s="7">
        <v>44866</v>
      </c>
      <c r="B769" s="2" t="s">
        <v>5</v>
      </c>
      <c r="C769" s="2" t="s">
        <v>12</v>
      </c>
      <c r="D769" s="2">
        <v>6620</v>
      </c>
      <c r="E769" s="4">
        <v>990.47</v>
      </c>
      <c r="G769" s="1"/>
    </row>
    <row r="770" spans="1:7" x14ac:dyDescent="0.25">
      <c r="A770" s="7">
        <v>44866</v>
      </c>
      <c r="B770" s="2" t="s">
        <v>5</v>
      </c>
      <c r="C770" s="2" t="s">
        <v>12</v>
      </c>
      <c r="D770" s="2">
        <v>6700</v>
      </c>
      <c r="E770" s="4">
        <v>585.44000000000005</v>
      </c>
      <c r="G770" s="1"/>
    </row>
    <row r="771" spans="1:7" x14ac:dyDescent="0.25">
      <c r="A771" s="7">
        <v>44866</v>
      </c>
      <c r="B771" s="2" t="s">
        <v>5</v>
      </c>
      <c r="C771" s="2" t="s">
        <v>12</v>
      </c>
      <c r="D771" s="2">
        <v>6999</v>
      </c>
      <c r="E771" s="4">
        <v>1597.28</v>
      </c>
      <c r="G771" s="1"/>
    </row>
    <row r="772" spans="1:7" x14ac:dyDescent="0.25">
      <c r="A772" s="7">
        <v>44866</v>
      </c>
      <c r="B772" s="2" t="s">
        <v>8</v>
      </c>
      <c r="C772" s="2" t="s">
        <v>12</v>
      </c>
      <c r="D772" s="2">
        <v>5100</v>
      </c>
      <c r="E772" s="4">
        <v>20368.169999999998</v>
      </c>
      <c r="G772" s="1"/>
    </row>
    <row r="773" spans="1:7" x14ac:dyDescent="0.25">
      <c r="A773" s="7">
        <v>44866</v>
      </c>
      <c r="B773" s="2" t="s">
        <v>8</v>
      </c>
      <c r="C773" s="2" t="s">
        <v>12</v>
      </c>
      <c r="D773" s="2">
        <v>5130</v>
      </c>
      <c r="E773" s="4">
        <v>1199.7</v>
      </c>
      <c r="G773" s="1"/>
    </row>
    <row r="774" spans="1:7" x14ac:dyDescent="0.25">
      <c r="A774" s="7">
        <v>44866</v>
      </c>
      <c r="B774" s="2" t="s">
        <v>8</v>
      </c>
      <c r="C774" s="2" t="s">
        <v>12</v>
      </c>
      <c r="D774" s="2">
        <v>5140</v>
      </c>
      <c r="E774" s="4">
        <v>505.39</v>
      </c>
      <c r="G774" s="1"/>
    </row>
    <row r="775" spans="1:7" x14ac:dyDescent="0.25">
      <c r="A775" s="7">
        <v>44866</v>
      </c>
      <c r="B775" s="2" t="s">
        <v>8</v>
      </c>
      <c r="C775" s="2" t="s">
        <v>12</v>
      </c>
      <c r="D775" s="2">
        <v>5200</v>
      </c>
      <c r="E775" s="4">
        <v>1121.56</v>
      </c>
      <c r="G775" s="1"/>
    </row>
    <row r="776" spans="1:7" x14ac:dyDescent="0.25">
      <c r="A776" s="7">
        <v>44866</v>
      </c>
      <c r="B776" s="2" t="s">
        <v>8</v>
      </c>
      <c r="C776" s="2" t="s">
        <v>12</v>
      </c>
      <c r="D776" s="2">
        <v>5300</v>
      </c>
      <c r="E776" s="4">
        <v>1008.07</v>
      </c>
      <c r="G776" s="1"/>
    </row>
    <row r="777" spans="1:7" x14ac:dyDescent="0.25">
      <c r="A777" s="7">
        <v>44866</v>
      </c>
      <c r="B777" s="2" t="s">
        <v>8</v>
      </c>
      <c r="C777" s="2" t="s">
        <v>12</v>
      </c>
      <c r="D777" s="2">
        <v>5400</v>
      </c>
      <c r="E777" s="4">
        <v>622.55999999999995</v>
      </c>
      <c r="G777" s="1"/>
    </row>
    <row r="778" spans="1:7" x14ac:dyDescent="0.25">
      <c r="A778" s="7">
        <v>44866</v>
      </c>
      <c r="B778" s="2" t="s">
        <v>8</v>
      </c>
      <c r="C778" s="2" t="s">
        <v>12</v>
      </c>
      <c r="D778" s="2">
        <v>5500</v>
      </c>
      <c r="E778" s="4">
        <v>18974.439999999999</v>
      </c>
      <c r="G778" s="1"/>
    </row>
    <row r="779" spans="1:7" x14ac:dyDescent="0.25">
      <c r="A779" s="7">
        <v>44866</v>
      </c>
      <c r="B779" s="2" t="s">
        <v>8</v>
      </c>
      <c r="C779" s="2" t="s">
        <v>12</v>
      </c>
      <c r="D779" s="2">
        <v>5700</v>
      </c>
      <c r="E779" s="4">
        <v>2432.7199999999998</v>
      </c>
      <c r="G779" s="1"/>
    </row>
    <row r="780" spans="1:7" x14ac:dyDescent="0.25">
      <c r="A780" s="7">
        <v>44866</v>
      </c>
      <c r="B780" s="2" t="s">
        <v>8</v>
      </c>
      <c r="C780" s="2" t="s">
        <v>12</v>
      </c>
      <c r="D780" s="2">
        <v>5800</v>
      </c>
      <c r="E780" s="4">
        <v>995.3</v>
      </c>
      <c r="G780" s="1"/>
    </row>
    <row r="781" spans="1:7" x14ac:dyDescent="0.25">
      <c r="A781" s="7">
        <v>44866</v>
      </c>
      <c r="B781" s="2" t="s">
        <v>8</v>
      </c>
      <c r="C781" s="2" t="s">
        <v>12</v>
      </c>
      <c r="D781" s="2">
        <v>6000</v>
      </c>
      <c r="E781" s="4">
        <v>553.22</v>
      </c>
      <c r="G781" s="1"/>
    </row>
    <row r="782" spans="1:7" x14ac:dyDescent="0.25">
      <c r="A782" s="7">
        <v>44866</v>
      </c>
      <c r="B782" s="2" t="s">
        <v>8</v>
      </c>
      <c r="C782" s="2" t="s">
        <v>12</v>
      </c>
      <c r="D782" s="2">
        <v>6200</v>
      </c>
      <c r="E782" s="4">
        <v>2455.25</v>
      </c>
      <c r="G782" s="1"/>
    </row>
    <row r="783" spans="1:7" x14ac:dyDescent="0.25">
      <c r="A783" s="7">
        <v>44866</v>
      </c>
      <c r="B783" s="2" t="s">
        <v>8</v>
      </c>
      <c r="C783" s="2" t="s">
        <v>12</v>
      </c>
      <c r="D783" s="2">
        <v>6400</v>
      </c>
      <c r="E783" s="4">
        <v>3604.63</v>
      </c>
      <c r="G783" s="1"/>
    </row>
    <row r="784" spans="1:7" x14ac:dyDescent="0.25">
      <c r="A784" s="7">
        <v>44866</v>
      </c>
      <c r="B784" s="2" t="s">
        <v>8</v>
      </c>
      <c r="C784" s="2" t="s">
        <v>12</v>
      </c>
      <c r="D784" s="2">
        <v>6410</v>
      </c>
      <c r="E784" s="4">
        <v>2480.1799999999998</v>
      </c>
      <c r="G784" s="1"/>
    </row>
    <row r="785" spans="1:7" x14ac:dyDescent="0.25">
      <c r="A785" s="7">
        <v>44866</v>
      </c>
      <c r="B785" s="2" t="s">
        <v>8</v>
      </c>
      <c r="C785" s="2" t="s">
        <v>12</v>
      </c>
      <c r="D785" s="2">
        <v>6420</v>
      </c>
      <c r="E785" s="4">
        <v>1905.47</v>
      </c>
      <c r="G785" s="1"/>
    </row>
    <row r="786" spans="1:7" x14ac:dyDescent="0.25">
      <c r="A786" s="7">
        <v>44866</v>
      </c>
      <c r="B786" s="2" t="s">
        <v>8</v>
      </c>
      <c r="C786" s="2" t="s">
        <v>12</v>
      </c>
      <c r="D786" s="2">
        <v>6500</v>
      </c>
      <c r="E786" s="4">
        <v>3056.28</v>
      </c>
      <c r="G786" s="1"/>
    </row>
    <row r="787" spans="1:7" x14ac:dyDescent="0.25">
      <c r="A787" s="7">
        <v>44866</v>
      </c>
      <c r="B787" s="2" t="s">
        <v>8</v>
      </c>
      <c r="C787" s="2" t="s">
        <v>12</v>
      </c>
      <c r="D787" s="2">
        <v>6600</v>
      </c>
      <c r="E787" s="4">
        <v>5196.74</v>
      </c>
      <c r="G787" s="1"/>
    </row>
    <row r="788" spans="1:7" x14ac:dyDescent="0.25">
      <c r="A788" s="7">
        <v>44866</v>
      </c>
      <c r="B788" s="2" t="s">
        <v>8</v>
      </c>
      <c r="C788" s="2" t="s">
        <v>12</v>
      </c>
      <c r="D788" s="2">
        <v>6610</v>
      </c>
      <c r="E788" s="4">
        <v>2504.33</v>
      </c>
      <c r="G788" s="1"/>
    </row>
    <row r="789" spans="1:7" x14ac:dyDescent="0.25">
      <c r="A789" s="7">
        <v>44866</v>
      </c>
      <c r="B789" s="2" t="s">
        <v>8</v>
      </c>
      <c r="C789" s="2" t="s">
        <v>12</v>
      </c>
      <c r="D789" s="2">
        <v>6620</v>
      </c>
      <c r="E789" s="4">
        <v>1034.8699999999999</v>
      </c>
      <c r="G789" s="1"/>
    </row>
    <row r="790" spans="1:7" x14ac:dyDescent="0.25">
      <c r="A790" s="7">
        <v>44866</v>
      </c>
      <c r="B790" s="2" t="s">
        <v>8</v>
      </c>
      <c r="C790" s="2" t="s">
        <v>12</v>
      </c>
      <c r="D790" s="2">
        <v>6700</v>
      </c>
      <c r="E790" s="4">
        <v>579.16999999999996</v>
      </c>
      <c r="G790" s="1"/>
    </row>
    <row r="791" spans="1:7" x14ac:dyDescent="0.25">
      <c r="A791" s="7">
        <v>44866</v>
      </c>
      <c r="B791" s="2" t="s">
        <v>8</v>
      </c>
      <c r="C791" s="2" t="s">
        <v>12</v>
      </c>
      <c r="D791" s="2">
        <v>6999</v>
      </c>
      <c r="E791" s="4">
        <v>1636.79</v>
      </c>
      <c r="G791" s="1"/>
    </row>
    <row r="792" spans="1:7" x14ac:dyDescent="0.25">
      <c r="A792" s="7">
        <v>44866</v>
      </c>
      <c r="B792" s="2" t="s">
        <v>9</v>
      </c>
      <c r="C792" s="2" t="s">
        <v>12</v>
      </c>
      <c r="D792" s="2">
        <v>5100</v>
      </c>
      <c r="E792" s="4">
        <v>20726.75</v>
      </c>
      <c r="G792" s="1"/>
    </row>
    <row r="793" spans="1:7" x14ac:dyDescent="0.25">
      <c r="A793" s="7">
        <v>44866</v>
      </c>
      <c r="B793" s="2" t="s">
        <v>9</v>
      </c>
      <c r="C793" s="2" t="s">
        <v>12</v>
      </c>
      <c r="D793" s="2">
        <v>5130</v>
      </c>
      <c r="E793" s="4">
        <v>1254.92</v>
      </c>
      <c r="G793" s="1"/>
    </row>
    <row r="794" spans="1:7" x14ac:dyDescent="0.25">
      <c r="A794" s="7">
        <v>44866</v>
      </c>
      <c r="B794" s="2" t="s">
        <v>9</v>
      </c>
      <c r="C794" s="2" t="s">
        <v>12</v>
      </c>
      <c r="D794" s="2">
        <v>5140</v>
      </c>
      <c r="E794" s="4">
        <v>536.41</v>
      </c>
      <c r="G794" s="1"/>
    </row>
    <row r="795" spans="1:7" x14ac:dyDescent="0.25">
      <c r="A795" s="7">
        <v>44866</v>
      </c>
      <c r="B795" s="2" t="s">
        <v>9</v>
      </c>
      <c r="C795" s="2" t="s">
        <v>12</v>
      </c>
      <c r="D795" s="2">
        <v>5200</v>
      </c>
      <c r="E795" s="4">
        <v>1130.74</v>
      </c>
      <c r="G795" s="1"/>
    </row>
    <row r="796" spans="1:7" x14ac:dyDescent="0.25">
      <c r="A796" s="7">
        <v>44866</v>
      </c>
      <c r="B796" s="2" t="s">
        <v>9</v>
      </c>
      <c r="C796" s="2" t="s">
        <v>12</v>
      </c>
      <c r="D796" s="2">
        <v>5300</v>
      </c>
      <c r="E796" s="4">
        <v>1017.64</v>
      </c>
      <c r="G796" s="1"/>
    </row>
    <row r="797" spans="1:7" x14ac:dyDescent="0.25">
      <c r="A797" s="7">
        <v>44866</v>
      </c>
      <c r="B797" s="2" t="s">
        <v>9</v>
      </c>
      <c r="C797" s="2" t="s">
        <v>12</v>
      </c>
      <c r="D797" s="2">
        <v>5400</v>
      </c>
      <c r="E797" s="4">
        <v>639.97</v>
      </c>
      <c r="G797" s="1"/>
    </row>
    <row r="798" spans="1:7" x14ac:dyDescent="0.25">
      <c r="A798" s="7">
        <v>44866</v>
      </c>
      <c r="B798" s="2" t="s">
        <v>9</v>
      </c>
      <c r="C798" s="2" t="s">
        <v>12</v>
      </c>
      <c r="D798" s="2">
        <v>5500</v>
      </c>
      <c r="E798" s="4">
        <v>19118.45</v>
      </c>
      <c r="G798" s="1"/>
    </row>
    <row r="799" spans="1:7" x14ac:dyDescent="0.25">
      <c r="A799" s="7">
        <v>44866</v>
      </c>
      <c r="B799" s="2" t="s">
        <v>9</v>
      </c>
      <c r="C799" s="2" t="s">
        <v>12</v>
      </c>
      <c r="D799" s="2">
        <v>5700</v>
      </c>
      <c r="E799" s="4">
        <v>2497.67</v>
      </c>
      <c r="G799" s="1"/>
    </row>
    <row r="800" spans="1:7" x14ac:dyDescent="0.25">
      <c r="A800" s="7">
        <v>44866</v>
      </c>
      <c r="B800" s="2" t="s">
        <v>9</v>
      </c>
      <c r="C800" s="2" t="s">
        <v>12</v>
      </c>
      <c r="D800" s="2">
        <v>5800</v>
      </c>
      <c r="E800" s="4">
        <v>1021.4</v>
      </c>
      <c r="G800" s="1"/>
    </row>
    <row r="801" spans="1:7" x14ac:dyDescent="0.25">
      <c r="A801" s="7">
        <v>44866</v>
      </c>
      <c r="B801" s="2" t="s">
        <v>9</v>
      </c>
      <c r="C801" s="2" t="s">
        <v>12</v>
      </c>
      <c r="D801" s="2">
        <v>6000</v>
      </c>
      <c r="E801" s="4">
        <v>569.66</v>
      </c>
      <c r="G801" s="1"/>
    </row>
    <row r="802" spans="1:7" x14ac:dyDescent="0.25">
      <c r="A802" s="7">
        <v>44866</v>
      </c>
      <c r="B802" s="2" t="s">
        <v>9</v>
      </c>
      <c r="C802" s="2" t="s">
        <v>12</v>
      </c>
      <c r="D802" s="2">
        <v>6200</v>
      </c>
      <c r="E802" s="4">
        <v>2554.2199999999998</v>
      </c>
      <c r="G802" s="1"/>
    </row>
    <row r="803" spans="1:7" x14ac:dyDescent="0.25">
      <c r="A803" s="7">
        <v>44866</v>
      </c>
      <c r="B803" s="2" t="s">
        <v>9</v>
      </c>
      <c r="C803" s="2" t="s">
        <v>12</v>
      </c>
      <c r="D803" s="2">
        <v>6400</v>
      </c>
      <c r="E803" s="4">
        <v>3604.56</v>
      </c>
      <c r="G803" s="1"/>
    </row>
    <row r="804" spans="1:7" x14ac:dyDescent="0.25">
      <c r="A804" s="7">
        <v>44866</v>
      </c>
      <c r="B804" s="2" t="s">
        <v>9</v>
      </c>
      <c r="C804" s="2" t="s">
        <v>12</v>
      </c>
      <c r="D804" s="2">
        <v>6410</v>
      </c>
      <c r="E804" s="4">
        <v>2561.21</v>
      </c>
      <c r="G804" s="1"/>
    </row>
    <row r="805" spans="1:7" x14ac:dyDescent="0.25">
      <c r="A805" s="7">
        <v>44866</v>
      </c>
      <c r="B805" s="2" t="s">
        <v>9</v>
      </c>
      <c r="C805" s="2" t="s">
        <v>12</v>
      </c>
      <c r="D805" s="2">
        <v>6420</v>
      </c>
      <c r="E805" s="4">
        <v>2014.22</v>
      </c>
      <c r="G805" s="1"/>
    </row>
    <row r="806" spans="1:7" x14ac:dyDescent="0.25">
      <c r="A806" s="7">
        <v>44866</v>
      </c>
      <c r="B806" s="2" t="s">
        <v>9</v>
      </c>
      <c r="C806" s="2" t="s">
        <v>12</v>
      </c>
      <c r="D806" s="2">
        <v>6500</v>
      </c>
      <c r="E806" s="4">
        <v>3078.47</v>
      </c>
      <c r="G806" s="1"/>
    </row>
    <row r="807" spans="1:7" x14ac:dyDescent="0.25">
      <c r="A807" s="7">
        <v>44866</v>
      </c>
      <c r="B807" s="2" t="s">
        <v>9</v>
      </c>
      <c r="C807" s="2" t="s">
        <v>12</v>
      </c>
      <c r="D807" s="2">
        <v>6600</v>
      </c>
      <c r="E807" s="4">
        <v>5160.21</v>
      </c>
      <c r="G807" s="1"/>
    </row>
    <row r="808" spans="1:7" x14ac:dyDescent="0.25">
      <c r="A808" s="7">
        <v>44866</v>
      </c>
      <c r="B808" s="2" t="s">
        <v>9</v>
      </c>
      <c r="C808" s="2" t="s">
        <v>12</v>
      </c>
      <c r="D808" s="2">
        <v>6610</v>
      </c>
      <c r="E808" s="4">
        <v>2656.03</v>
      </c>
      <c r="G808" s="1"/>
    </row>
    <row r="809" spans="1:7" x14ac:dyDescent="0.25">
      <c r="A809" s="7">
        <v>44866</v>
      </c>
      <c r="B809" s="2" t="s">
        <v>9</v>
      </c>
      <c r="C809" s="2" t="s">
        <v>12</v>
      </c>
      <c r="D809" s="2">
        <v>6620</v>
      </c>
      <c r="E809" s="4">
        <v>1057.48</v>
      </c>
      <c r="G809" s="1"/>
    </row>
    <row r="810" spans="1:7" x14ac:dyDescent="0.25">
      <c r="A810" s="7">
        <v>44866</v>
      </c>
      <c r="B810" s="2" t="s">
        <v>9</v>
      </c>
      <c r="C810" s="2" t="s">
        <v>12</v>
      </c>
      <c r="D810" s="2">
        <v>6700</v>
      </c>
      <c r="E810" s="4">
        <v>600.62</v>
      </c>
      <c r="G810" s="1"/>
    </row>
    <row r="811" spans="1:7" x14ac:dyDescent="0.25">
      <c r="A811" s="7">
        <v>44866</v>
      </c>
      <c r="B811" s="2" t="s">
        <v>9</v>
      </c>
      <c r="C811" s="2" t="s">
        <v>12</v>
      </c>
      <c r="D811" s="2">
        <v>6999</v>
      </c>
      <c r="E811" s="4">
        <v>1650.76</v>
      </c>
      <c r="G811" s="1"/>
    </row>
    <row r="812" spans="1:7" x14ac:dyDescent="0.25">
      <c r="A812" s="7">
        <v>44866</v>
      </c>
      <c r="B812" s="2" t="s">
        <v>5</v>
      </c>
      <c r="C812" s="2" t="s">
        <v>14</v>
      </c>
      <c r="D812" s="2">
        <v>5100</v>
      </c>
      <c r="E812" s="4">
        <v>11613.22</v>
      </c>
      <c r="G812" s="1"/>
    </row>
    <row r="813" spans="1:7" x14ac:dyDescent="0.25">
      <c r="A813" s="7">
        <v>44866</v>
      </c>
      <c r="B813" s="2" t="s">
        <v>5</v>
      </c>
      <c r="C813" s="2" t="s">
        <v>14</v>
      </c>
      <c r="D813" s="2">
        <v>5130</v>
      </c>
      <c r="E813" s="4">
        <v>702.97</v>
      </c>
      <c r="G813" s="1"/>
    </row>
    <row r="814" spans="1:7" x14ac:dyDescent="0.25">
      <c r="A814" s="7">
        <v>44866</v>
      </c>
      <c r="B814" s="2" t="s">
        <v>5</v>
      </c>
      <c r="C814" s="2" t="s">
        <v>14</v>
      </c>
      <c r="D814" s="2">
        <v>5140</v>
      </c>
      <c r="E814" s="4">
        <v>294.43</v>
      </c>
      <c r="G814" s="1"/>
    </row>
    <row r="815" spans="1:7" x14ac:dyDescent="0.25">
      <c r="A815" s="7">
        <v>44866</v>
      </c>
      <c r="B815" s="2" t="s">
        <v>5</v>
      </c>
      <c r="C815" s="2" t="s">
        <v>14</v>
      </c>
      <c r="D815" s="2">
        <v>5200</v>
      </c>
      <c r="E815" s="4">
        <v>701.78</v>
      </c>
      <c r="G815" s="1"/>
    </row>
    <row r="816" spans="1:7" x14ac:dyDescent="0.25">
      <c r="A816" s="7">
        <v>44866</v>
      </c>
      <c r="B816" s="2" t="s">
        <v>5</v>
      </c>
      <c r="C816" s="2" t="s">
        <v>14</v>
      </c>
      <c r="D816" s="2">
        <v>5300</v>
      </c>
      <c r="E816" s="4">
        <v>14696.41</v>
      </c>
      <c r="G816" s="1"/>
    </row>
    <row r="817" spans="1:7" x14ac:dyDescent="0.25">
      <c r="A817" s="7">
        <v>44866</v>
      </c>
      <c r="B817" s="2" t="s">
        <v>5</v>
      </c>
      <c r="C817" s="2" t="s">
        <v>14</v>
      </c>
      <c r="D817" s="2">
        <v>5400</v>
      </c>
      <c r="E817" s="4">
        <v>387.6</v>
      </c>
      <c r="G817" s="1"/>
    </row>
    <row r="818" spans="1:7" x14ac:dyDescent="0.25">
      <c r="A818" s="7">
        <v>44866</v>
      </c>
      <c r="B818" s="2" t="s">
        <v>5</v>
      </c>
      <c r="C818" s="2" t="s">
        <v>14</v>
      </c>
      <c r="D818" s="2">
        <v>5500</v>
      </c>
      <c r="E818" s="4">
        <v>11004.65</v>
      </c>
      <c r="G818" s="1"/>
    </row>
    <row r="819" spans="1:7" x14ac:dyDescent="0.25">
      <c r="A819" s="7">
        <v>44866</v>
      </c>
      <c r="B819" s="2" t="s">
        <v>5</v>
      </c>
      <c r="C819" s="2" t="s">
        <v>14</v>
      </c>
      <c r="D819" s="2">
        <v>5700</v>
      </c>
      <c r="E819" s="4">
        <v>1493.03</v>
      </c>
      <c r="G819" s="1"/>
    </row>
    <row r="820" spans="1:7" x14ac:dyDescent="0.25">
      <c r="A820" s="7">
        <v>44866</v>
      </c>
      <c r="B820" s="2" t="s">
        <v>5</v>
      </c>
      <c r="C820" s="2" t="s">
        <v>14</v>
      </c>
      <c r="D820" s="2">
        <v>5800</v>
      </c>
      <c r="E820" s="4">
        <v>584.48</v>
      </c>
      <c r="G820" s="1"/>
    </row>
    <row r="821" spans="1:7" x14ac:dyDescent="0.25">
      <c r="A821" s="7">
        <v>44866</v>
      </c>
      <c r="B821" s="2" t="s">
        <v>5</v>
      </c>
      <c r="C821" s="2" t="s">
        <v>14</v>
      </c>
      <c r="D821" s="2">
        <v>6000</v>
      </c>
      <c r="E821" s="4">
        <v>298.45</v>
      </c>
      <c r="G821" s="1"/>
    </row>
    <row r="822" spans="1:7" x14ac:dyDescent="0.25">
      <c r="A822" s="7">
        <v>44866</v>
      </c>
      <c r="B822" s="2" t="s">
        <v>5</v>
      </c>
      <c r="C822" s="2" t="s">
        <v>14</v>
      </c>
      <c r="D822" s="2">
        <v>6200</v>
      </c>
      <c r="E822" s="4">
        <v>1370.42</v>
      </c>
      <c r="G822" s="1"/>
    </row>
    <row r="823" spans="1:7" x14ac:dyDescent="0.25">
      <c r="A823" s="7">
        <v>44866</v>
      </c>
      <c r="B823" s="2" t="s">
        <v>5</v>
      </c>
      <c r="C823" s="2" t="s">
        <v>14</v>
      </c>
      <c r="D823" s="2">
        <v>6400</v>
      </c>
      <c r="E823" s="4">
        <v>2021.81</v>
      </c>
      <c r="G823" s="1"/>
    </row>
    <row r="824" spans="1:7" x14ac:dyDescent="0.25">
      <c r="A824" s="7">
        <v>44866</v>
      </c>
      <c r="B824" s="2" t="s">
        <v>5</v>
      </c>
      <c r="C824" s="2" t="s">
        <v>14</v>
      </c>
      <c r="D824" s="2">
        <v>6410</v>
      </c>
      <c r="E824" s="4">
        <v>1445.29</v>
      </c>
      <c r="G824" s="1"/>
    </row>
    <row r="825" spans="1:7" x14ac:dyDescent="0.25">
      <c r="A825" s="7">
        <v>44866</v>
      </c>
      <c r="B825" s="2" t="s">
        <v>5</v>
      </c>
      <c r="C825" s="2" t="s">
        <v>14</v>
      </c>
      <c r="D825" s="2">
        <v>6420</v>
      </c>
      <c r="E825" s="4">
        <v>1102.3800000000001</v>
      </c>
      <c r="G825" s="1"/>
    </row>
    <row r="826" spans="1:7" x14ac:dyDescent="0.25">
      <c r="A826" s="7">
        <v>44866</v>
      </c>
      <c r="B826" s="2" t="s">
        <v>5</v>
      </c>
      <c r="C826" s="2" t="s">
        <v>14</v>
      </c>
      <c r="D826" s="2">
        <v>6500</v>
      </c>
      <c r="E826" s="4">
        <v>1806.24</v>
      </c>
      <c r="G826" s="1"/>
    </row>
    <row r="827" spans="1:7" x14ac:dyDescent="0.25">
      <c r="A827" s="7">
        <v>44866</v>
      </c>
      <c r="B827" s="2" t="s">
        <v>5</v>
      </c>
      <c r="C827" s="2" t="s">
        <v>14</v>
      </c>
      <c r="D827" s="2">
        <v>6600</v>
      </c>
      <c r="E827" s="4">
        <v>2900.43</v>
      </c>
      <c r="G827" s="1"/>
    </row>
    <row r="828" spans="1:7" x14ac:dyDescent="0.25">
      <c r="A828" s="7">
        <v>44866</v>
      </c>
      <c r="B828" s="2" t="s">
        <v>5</v>
      </c>
      <c r="C828" s="2" t="s">
        <v>14</v>
      </c>
      <c r="D828" s="2">
        <v>6610</v>
      </c>
      <c r="E828" s="4">
        <v>1509.68</v>
      </c>
      <c r="G828" s="1"/>
    </row>
    <row r="829" spans="1:7" x14ac:dyDescent="0.25">
      <c r="A829" s="7">
        <v>44866</v>
      </c>
      <c r="B829" s="2" t="s">
        <v>5</v>
      </c>
      <c r="C829" s="2" t="s">
        <v>14</v>
      </c>
      <c r="D829" s="2">
        <v>6620</v>
      </c>
      <c r="E829" s="4">
        <v>579.76</v>
      </c>
      <c r="G829" s="1"/>
    </row>
    <row r="830" spans="1:7" x14ac:dyDescent="0.25">
      <c r="A830" s="7">
        <v>44866</v>
      </c>
      <c r="B830" s="2" t="s">
        <v>5</v>
      </c>
      <c r="C830" s="2" t="s">
        <v>14</v>
      </c>
      <c r="D830" s="2">
        <v>6700</v>
      </c>
      <c r="E830" s="4">
        <v>292.62</v>
      </c>
      <c r="G830" s="1"/>
    </row>
    <row r="831" spans="1:7" x14ac:dyDescent="0.25">
      <c r="A831" s="7">
        <v>44866</v>
      </c>
      <c r="B831" s="2" t="s">
        <v>5</v>
      </c>
      <c r="C831" s="2" t="s">
        <v>14</v>
      </c>
      <c r="D831" s="2">
        <v>6999</v>
      </c>
      <c r="E831" s="4">
        <v>995.49</v>
      </c>
      <c r="G831" s="1"/>
    </row>
    <row r="832" spans="1:7" x14ac:dyDescent="0.25">
      <c r="A832" s="7">
        <v>44866</v>
      </c>
      <c r="B832" s="2" t="s">
        <v>8</v>
      </c>
      <c r="C832" s="2" t="s">
        <v>14</v>
      </c>
      <c r="D832" s="2">
        <v>5100</v>
      </c>
      <c r="E832" s="4">
        <v>11996.79</v>
      </c>
      <c r="G832" s="1"/>
    </row>
    <row r="833" spans="1:7" x14ac:dyDescent="0.25">
      <c r="A833" s="7">
        <v>44866</v>
      </c>
      <c r="B833" s="2" t="s">
        <v>8</v>
      </c>
      <c r="C833" s="2" t="s">
        <v>14</v>
      </c>
      <c r="D833" s="2">
        <v>5130</v>
      </c>
      <c r="E833" s="4">
        <v>703.36</v>
      </c>
      <c r="G833" s="1"/>
    </row>
    <row r="834" spans="1:7" x14ac:dyDescent="0.25">
      <c r="A834" s="7">
        <v>44866</v>
      </c>
      <c r="B834" s="2" t="s">
        <v>8</v>
      </c>
      <c r="C834" s="2" t="s">
        <v>14</v>
      </c>
      <c r="D834" s="2">
        <v>5140</v>
      </c>
      <c r="E834" s="4">
        <v>294.44</v>
      </c>
      <c r="G834" s="1"/>
    </row>
    <row r="835" spans="1:7" x14ac:dyDescent="0.25">
      <c r="A835" s="7">
        <v>44866</v>
      </c>
      <c r="B835" s="2" t="s">
        <v>8</v>
      </c>
      <c r="C835" s="2" t="s">
        <v>14</v>
      </c>
      <c r="D835" s="2">
        <v>5200</v>
      </c>
      <c r="E835" s="4">
        <v>697.76</v>
      </c>
      <c r="G835" s="1"/>
    </row>
    <row r="836" spans="1:7" x14ac:dyDescent="0.25">
      <c r="A836" s="7">
        <v>44866</v>
      </c>
      <c r="B836" s="2" t="s">
        <v>8</v>
      </c>
      <c r="C836" s="2" t="s">
        <v>14</v>
      </c>
      <c r="D836" s="2">
        <v>5300</v>
      </c>
      <c r="E836" s="4">
        <v>15639.72</v>
      </c>
      <c r="G836" s="1"/>
    </row>
    <row r="837" spans="1:7" x14ac:dyDescent="0.25">
      <c r="A837" s="7">
        <v>44866</v>
      </c>
      <c r="B837" s="2" t="s">
        <v>8</v>
      </c>
      <c r="C837" s="2" t="s">
        <v>14</v>
      </c>
      <c r="D837" s="2">
        <v>5400</v>
      </c>
      <c r="E837" s="4">
        <v>401.59</v>
      </c>
      <c r="G837" s="1"/>
    </row>
    <row r="838" spans="1:7" x14ac:dyDescent="0.25">
      <c r="A838" s="7">
        <v>44866</v>
      </c>
      <c r="B838" s="2" t="s">
        <v>8</v>
      </c>
      <c r="C838" s="2" t="s">
        <v>14</v>
      </c>
      <c r="D838" s="2">
        <v>5500</v>
      </c>
      <c r="E838" s="4">
        <v>11479.12</v>
      </c>
      <c r="G838" s="1"/>
    </row>
    <row r="839" spans="1:7" x14ac:dyDescent="0.25">
      <c r="A839" s="7">
        <v>44866</v>
      </c>
      <c r="B839" s="2" t="s">
        <v>8</v>
      </c>
      <c r="C839" s="2" t="s">
        <v>14</v>
      </c>
      <c r="D839" s="2">
        <v>5700</v>
      </c>
      <c r="E839" s="4">
        <v>1471.73</v>
      </c>
      <c r="G839" s="1"/>
    </row>
    <row r="840" spans="1:7" x14ac:dyDescent="0.25">
      <c r="A840" s="7">
        <v>44866</v>
      </c>
      <c r="B840" s="2" t="s">
        <v>8</v>
      </c>
      <c r="C840" s="2" t="s">
        <v>14</v>
      </c>
      <c r="D840" s="2">
        <v>5800</v>
      </c>
      <c r="E840" s="4">
        <v>577.69000000000005</v>
      </c>
      <c r="G840" s="1"/>
    </row>
    <row r="841" spans="1:7" x14ac:dyDescent="0.25">
      <c r="A841" s="7">
        <v>44866</v>
      </c>
      <c r="B841" s="2" t="s">
        <v>8</v>
      </c>
      <c r="C841" s="2" t="s">
        <v>14</v>
      </c>
      <c r="D841" s="2">
        <v>6000</v>
      </c>
      <c r="E841" s="4">
        <v>300.93</v>
      </c>
      <c r="G841" s="1"/>
    </row>
    <row r="842" spans="1:7" x14ac:dyDescent="0.25">
      <c r="A842" s="7">
        <v>44866</v>
      </c>
      <c r="B842" s="2" t="s">
        <v>8</v>
      </c>
      <c r="C842" s="2" t="s">
        <v>14</v>
      </c>
      <c r="D842" s="2">
        <v>6200</v>
      </c>
      <c r="E842" s="4">
        <v>1456.91</v>
      </c>
      <c r="G842" s="1"/>
    </row>
    <row r="843" spans="1:7" x14ac:dyDescent="0.25">
      <c r="A843" s="7">
        <v>44866</v>
      </c>
      <c r="B843" s="2" t="s">
        <v>8</v>
      </c>
      <c r="C843" s="2" t="s">
        <v>14</v>
      </c>
      <c r="D843" s="2">
        <v>6400</v>
      </c>
      <c r="E843" s="4">
        <v>2172.79</v>
      </c>
      <c r="G843" s="1"/>
    </row>
    <row r="844" spans="1:7" x14ac:dyDescent="0.25">
      <c r="A844" s="7">
        <v>44866</v>
      </c>
      <c r="B844" s="2" t="s">
        <v>8</v>
      </c>
      <c r="C844" s="2" t="s">
        <v>14</v>
      </c>
      <c r="D844" s="2">
        <v>6410</v>
      </c>
      <c r="E844" s="4">
        <v>1455.61</v>
      </c>
      <c r="G844" s="1"/>
    </row>
    <row r="845" spans="1:7" x14ac:dyDescent="0.25">
      <c r="A845" s="7">
        <v>44866</v>
      </c>
      <c r="B845" s="2" t="s">
        <v>8</v>
      </c>
      <c r="C845" s="2" t="s">
        <v>14</v>
      </c>
      <c r="D845" s="2">
        <v>6420</v>
      </c>
      <c r="E845" s="4">
        <v>1180.4000000000001</v>
      </c>
      <c r="G845" s="1"/>
    </row>
    <row r="846" spans="1:7" x14ac:dyDescent="0.25">
      <c r="A846" s="7">
        <v>44866</v>
      </c>
      <c r="B846" s="2" t="s">
        <v>8</v>
      </c>
      <c r="C846" s="2" t="s">
        <v>14</v>
      </c>
      <c r="D846" s="2">
        <v>6500</v>
      </c>
      <c r="E846" s="4">
        <v>1864.55</v>
      </c>
      <c r="G846" s="1"/>
    </row>
    <row r="847" spans="1:7" x14ac:dyDescent="0.25">
      <c r="A847" s="7">
        <v>44866</v>
      </c>
      <c r="B847" s="2" t="s">
        <v>8</v>
      </c>
      <c r="C847" s="2" t="s">
        <v>14</v>
      </c>
      <c r="D847" s="2">
        <v>6600</v>
      </c>
      <c r="E847" s="4">
        <v>3114.48</v>
      </c>
      <c r="G847" s="1"/>
    </row>
    <row r="848" spans="1:7" x14ac:dyDescent="0.25">
      <c r="A848" s="7">
        <v>44866</v>
      </c>
      <c r="B848" s="2" t="s">
        <v>8</v>
      </c>
      <c r="C848" s="2" t="s">
        <v>14</v>
      </c>
      <c r="D848" s="2">
        <v>6610</v>
      </c>
      <c r="E848" s="4">
        <v>1477.7</v>
      </c>
      <c r="G848" s="1"/>
    </row>
    <row r="849" spans="1:7" x14ac:dyDescent="0.25">
      <c r="A849" s="7">
        <v>44866</v>
      </c>
      <c r="B849" s="2" t="s">
        <v>8</v>
      </c>
      <c r="C849" s="2" t="s">
        <v>14</v>
      </c>
      <c r="D849" s="2">
        <v>6620</v>
      </c>
      <c r="E849" s="4">
        <v>594.86</v>
      </c>
      <c r="G849" s="1"/>
    </row>
    <row r="850" spans="1:7" x14ac:dyDescent="0.25">
      <c r="A850" s="7">
        <v>44866</v>
      </c>
      <c r="B850" s="2" t="s">
        <v>8</v>
      </c>
      <c r="C850" s="2" t="s">
        <v>14</v>
      </c>
      <c r="D850" s="2">
        <v>6700</v>
      </c>
      <c r="E850" s="4">
        <v>384.66</v>
      </c>
      <c r="G850" s="1"/>
    </row>
    <row r="851" spans="1:7" x14ac:dyDescent="0.25">
      <c r="A851" s="7">
        <v>44866</v>
      </c>
      <c r="B851" s="2" t="s">
        <v>8</v>
      </c>
      <c r="C851" s="2" t="s">
        <v>14</v>
      </c>
      <c r="D851" s="2">
        <v>6999</v>
      </c>
      <c r="E851" s="4">
        <v>960.16</v>
      </c>
      <c r="G851" s="1"/>
    </row>
    <row r="852" spans="1:7" x14ac:dyDescent="0.25">
      <c r="A852" s="7">
        <v>44866</v>
      </c>
      <c r="B852" s="2" t="s">
        <v>9</v>
      </c>
      <c r="C852" s="2" t="s">
        <v>14</v>
      </c>
      <c r="D852" s="2">
        <v>5100</v>
      </c>
      <c r="E852" s="4">
        <v>12636.9</v>
      </c>
      <c r="G852" s="1"/>
    </row>
    <row r="853" spans="1:7" x14ac:dyDescent="0.25">
      <c r="A853" s="7">
        <v>44866</v>
      </c>
      <c r="B853" s="2" t="s">
        <v>9</v>
      </c>
      <c r="C853" s="2" t="s">
        <v>14</v>
      </c>
      <c r="D853" s="2">
        <v>5130</v>
      </c>
      <c r="E853" s="4">
        <v>774.67</v>
      </c>
      <c r="G853" s="1"/>
    </row>
    <row r="854" spans="1:7" x14ac:dyDescent="0.25">
      <c r="A854" s="7">
        <v>44866</v>
      </c>
      <c r="B854" s="2" t="s">
        <v>9</v>
      </c>
      <c r="C854" s="2" t="s">
        <v>14</v>
      </c>
      <c r="D854" s="2">
        <v>5140</v>
      </c>
      <c r="E854" s="4">
        <v>291.91000000000003</v>
      </c>
      <c r="G854" s="1"/>
    </row>
    <row r="855" spans="1:7" x14ac:dyDescent="0.25">
      <c r="A855" s="7">
        <v>44866</v>
      </c>
      <c r="B855" s="2" t="s">
        <v>9</v>
      </c>
      <c r="C855" s="2" t="s">
        <v>14</v>
      </c>
      <c r="D855" s="2">
        <v>5200</v>
      </c>
      <c r="E855" s="4">
        <v>685.13</v>
      </c>
      <c r="G855" s="1"/>
    </row>
    <row r="856" spans="1:7" x14ac:dyDescent="0.25">
      <c r="A856" s="7">
        <v>44866</v>
      </c>
      <c r="B856" s="2" t="s">
        <v>9</v>
      </c>
      <c r="C856" s="2" t="s">
        <v>14</v>
      </c>
      <c r="D856" s="2">
        <v>5300</v>
      </c>
      <c r="E856" s="4">
        <v>11953.19</v>
      </c>
      <c r="G856" s="1"/>
    </row>
    <row r="857" spans="1:7" x14ac:dyDescent="0.25">
      <c r="A857" s="7">
        <v>44866</v>
      </c>
      <c r="B857" s="2" t="s">
        <v>9</v>
      </c>
      <c r="C857" s="2" t="s">
        <v>14</v>
      </c>
      <c r="D857" s="2">
        <v>5400</v>
      </c>
      <c r="E857" s="4">
        <v>403.19</v>
      </c>
      <c r="G857" s="1"/>
    </row>
    <row r="858" spans="1:7" x14ac:dyDescent="0.25">
      <c r="A858" s="7">
        <v>44866</v>
      </c>
      <c r="B858" s="2" t="s">
        <v>9</v>
      </c>
      <c r="C858" s="2" t="s">
        <v>14</v>
      </c>
      <c r="D858" s="2">
        <v>5500</v>
      </c>
      <c r="E858" s="4">
        <v>11330.7</v>
      </c>
      <c r="G858" s="1"/>
    </row>
    <row r="859" spans="1:7" x14ac:dyDescent="0.25">
      <c r="A859" s="7">
        <v>44866</v>
      </c>
      <c r="B859" s="2" t="s">
        <v>9</v>
      </c>
      <c r="C859" s="2" t="s">
        <v>14</v>
      </c>
      <c r="D859" s="2">
        <v>5700</v>
      </c>
      <c r="E859" s="4">
        <v>1600.95</v>
      </c>
      <c r="G859" s="1"/>
    </row>
    <row r="860" spans="1:7" x14ac:dyDescent="0.25">
      <c r="A860" s="7">
        <v>44866</v>
      </c>
      <c r="B860" s="2" t="s">
        <v>9</v>
      </c>
      <c r="C860" s="2" t="s">
        <v>14</v>
      </c>
      <c r="D860" s="2">
        <v>5800</v>
      </c>
      <c r="E860" s="4">
        <v>605.62</v>
      </c>
      <c r="G860" s="1"/>
    </row>
    <row r="861" spans="1:7" x14ac:dyDescent="0.25">
      <c r="A861" s="7">
        <v>44866</v>
      </c>
      <c r="B861" s="2" t="s">
        <v>9</v>
      </c>
      <c r="C861" s="2" t="s">
        <v>14</v>
      </c>
      <c r="D861" s="2">
        <v>6000</v>
      </c>
      <c r="E861" s="4">
        <v>296.58</v>
      </c>
      <c r="G861" s="1"/>
    </row>
    <row r="862" spans="1:7" x14ac:dyDescent="0.25">
      <c r="A862" s="7">
        <v>44866</v>
      </c>
      <c r="B862" s="2" t="s">
        <v>9</v>
      </c>
      <c r="C862" s="2" t="s">
        <v>14</v>
      </c>
      <c r="D862" s="2">
        <v>6200</v>
      </c>
      <c r="E862" s="4">
        <v>1459.47</v>
      </c>
      <c r="G862" s="1"/>
    </row>
    <row r="863" spans="1:7" x14ac:dyDescent="0.25">
      <c r="A863" s="7">
        <v>44866</v>
      </c>
      <c r="B863" s="2" t="s">
        <v>9</v>
      </c>
      <c r="C863" s="2" t="s">
        <v>14</v>
      </c>
      <c r="D863" s="2">
        <v>6400</v>
      </c>
      <c r="E863" s="4">
        <v>2193.33</v>
      </c>
      <c r="G863" s="1"/>
    </row>
    <row r="864" spans="1:7" x14ac:dyDescent="0.25">
      <c r="A864" s="7">
        <v>44866</v>
      </c>
      <c r="B864" s="2" t="s">
        <v>9</v>
      </c>
      <c r="C864" s="2" t="s">
        <v>14</v>
      </c>
      <c r="D864" s="2">
        <v>6410</v>
      </c>
      <c r="E864" s="4">
        <v>1603.65</v>
      </c>
      <c r="G864" s="1"/>
    </row>
    <row r="865" spans="1:7" x14ac:dyDescent="0.25">
      <c r="A865" s="7">
        <v>44866</v>
      </c>
      <c r="B865" s="2" t="s">
        <v>9</v>
      </c>
      <c r="C865" s="2" t="s">
        <v>14</v>
      </c>
      <c r="D865" s="2">
        <v>6420</v>
      </c>
      <c r="E865" s="4">
        <v>1156.26</v>
      </c>
      <c r="G865" s="1"/>
    </row>
    <row r="866" spans="1:7" x14ac:dyDescent="0.25">
      <c r="A866" s="7">
        <v>44866</v>
      </c>
      <c r="B866" s="2" t="s">
        <v>9</v>
      </c>
      <c r="C866" s="2" t="s">
        <v>14</v>
      </c>
      <c r="D866" s="2">
        <v>6500</v>
      </c>
      <c r="E866" s="4">
        <v>1913.65</v>
      </c>
      <c r="G866" s="1"/>
    </row>
    <row r="867" spans="1:7" x14ac:dyDescent="0.25">
      <c r="A867" s="7">
        <v>44866</v>
      </c>
      <c r="B867" s="2" t="s">
        <v>9</v>
      </c>
      <c r="C867" s="2" t="s">
        <v>14</v>
      </c>
      <c r="D867" s="2">
        <v>6600</v>
      </c>
      <c r="E867" s="4">
        <v>3147.49</v>
      </c>
      <c r="G867" s="1"/>
    </row>
    <row r="868" spans="1:7" x14ac:dyDescent="0.25">
      <c r="A868" s="7">
        <v>44866</v>
      </c>
      <c r="B868" s="2" t="s">
        <v>9</v>
      </c>
      <c r="C868" s="2" t="s">
        <v>14</v>
      </c>
      <c r="D868" s="2">
        <v>6610</v>
      </c>
      <c r="E868" s="4">
        <v>1547.59</v>
      </c>
      <c r="G868" s="1"/>
    </row>
    <row r="869" spans="1:7" x14ac:dyDescent="0.25">
      <c r="A869" s="7">
        <v>44866</v>
      </c>
      <c r="B869" s="2" t="s">
        <v>9</v>
      </c>
      <c r="C869" s="2" t="s">
        <v>14</v>
      </c>
      <c r="D869" s="2">
        <v>6620</v>
      </c>
      <c r="E869" s="4">
        <v>577.66999999999996</v>
      </c>
      <c r="G869" s="1"/>
    </row>
    <row r="870" spans="1:7" x14ac:dyDescent="0.25">
      <c r="A870" s="7">
        <v>44866</v>
      </c>
      <c r="B870" s="2" t="s">
        <v>9</v>
      </c>
      <c r="C870" s="2" t="s">
        <v>14</v>
      </c>
      <c r="D870" s="2">
        <v>6700</v>
      </c>
      <c r="E870" s="4">
        <v>393.8</v>
      </c>
      <c r="G870" s="1"/>
    </row>
    <row r="871" spans="1:7" x14ac:dyDescent="0.25">
      <c r="A871" s="7">
        <v>44866</v>
      </c>
      <c r="B871" s="2" t="s">
        <v>9</v>
      </c>
      <c r="C871" s="2" t="s">
        <v>14</v>
      </c>
      <c r="D871" s="2">
        <v>6999</v>
      </c>
      <c r="E871" s="4">
        <v>965.84</v>
      </c>
      <c r="G871" s="1"/>
    </row>
    <row r="872" spans="1:7" x14ac:dyDescent="0.25">
      <c r="A872" s="7">
        <v>44896</v>
      </c>
      <c r="B872" s="2" t="s">
        <v>5</v>
      </c>
      <c r="C872" s="2" t="s">
        <v>6</v>
      </c>
      <c r="D872" s="2">
        <v>3100</v>
      </c>
      <c r="E872" s="4">
        <v>-706730.8</v>
      </c>
      <c r="G872" s="1"/>
    </row>
    <row r="873" spans="1:7" x14ac:dyDescent="0.25">
      <c r="A873" s="7">
        <v>44896</v>
      </c>
      <c r="B873" s="2" t="s">
        <v>5</v>
      </c>
      <c r="C873" s="2" t="s">
        <v>6</v>
      </c>
      <c r="D873" s="2">
        <v>3200</v>
      </c>
      <c r="E873" s="4">
        <v>-697428.47</v>
      </c>
      <c r="G873" s="1"/>
    </row>
    <row r="874" spans="1:7" x14ac:dyDescent="0.25">
      <c r="A874" s="7">
        <v>44896</v>
      </c>
      <c r="B874" s="2" t="s">
        <v>5</v>
      </c>
      <c r="C874" s="2" t="s">
        <v>6</v>
      </c>
      <c r="D874" s="2">
        <v>3300</v>
      </c>
      <c r="E874" s="4">
        <v>-9247.08</v>
      </c>
      <c r="G874" s="1"/>
    </row>
    <row r="875" spans="1:7" x14ac:dyDescent="0.25">
      <c r="A875" s="7">
        <v>44896</v>
      </c>
      <c r="B875" s="2" t="s">
        <v>5</v>
      </c>
      <c r="C875" s="2" t="s">
        <v>6</v>
      </c>
      <c r="D875" s="2">
        <v>3400</v>
      </c>
      <c r="E875" s="4">
        <v>-959.22</v>
      </c>
      <c r="G875" s="1"/>
    </row>
    <row r="876" spans="1:7" x14ac:dyDescent="0.25">
      <c r="A876" s="7">
        <v>44896</v>
      </c>
      <c r="B876" s="2" t="s">
        <v>5</v>
      </c>
      <c r="C876" s="2" t="s">
        <v>6</v>
      </c>
      <c r="D876" s="2">
        <v>3900</v>
      </c>
      <c r="E876" s="4">
        <v>-475.08</v>
      </c>
      <c r="G876" s="1"/>
    </row>
    <row r="877" spans="1:7" x14ac:dyDescent="0.25">
      <c r="A877" s="7">
        <v>44896</v>
      </c>
      <c r="B877" s="2" t="s">
        <v>8</v>
      </c>
      <c r="C877" s="2" t="s">
        <v>6</v>
      </c>
      <c r="D877" s="2">
        <v>3100</v>
      </c>
      <c r="E877" s="4">
        <v>-922478.84</v>
      </c>
      <c r="G877" s="1"/>
    </row>
    <row r="878" spans="1:7" x14ac:dyDescent="0.25">
      <c r="A878" s="7">
        <v>44896</v>
      </c>
      <c r="B878" s="2" t="s">
        <v>8</v>
      </c>
      <c r="C878" s="2" t="s">
        <v>6</v>
      </c>
      <c r="D878" s="2">
        <v>3200</v>
      </c>
      <c r="E878" s="4">
        <v>-871430.98</v>
      </c>
      <c r="G878" s="1"/>
    </row>
    <row r="879" spans="1:7" x14ac:dyDescent="0.25">
      <c r="A879" s="7">
        <v>44896</v>
      </c>
      <c r="B879" s="2" t="s">
        <v>8</v>
      </c>
      <c r="C879" s="2" t="s">
        <v>6</v>
      </c>
      <c r="D879" s="2">
        <v>3300</v>
      </c>
      <c r="E879" s="4">
        <v>-18806.560000000001</v>
      </c>
      <c r="G879" s="1"/>
    </row>
    <row r="880" spans="1:7" x14ac:dyDescent="0.25">
      <c r="A880" s="7">
        <v>44896</v>
      </c>
      <c r="B880" s="2" t="s">
        <v>8</v>
      </c>
      <c r="C880" s="2" t="s">
        <v>6</v>
      </c>
      <c r="D880" s="2">
        <v>3400</v>
      </c>
      <c r="E880" s="4">
        <v>-1906.95</v>
      </c>
      <c r="G880" s="1"/>
    </row>
    <row r="881" spans="1:7" x14ac:dyDescent="0.25">
      <c r="A881" s="7">
        <v>44896</v>
      </c>
      <c r="B881" s="2" t="s">
        <v>8</v>
      </c>
      <c r="C881" s="2" t="s">
        <v>6</v>
      </c>
      <c r="D881" s="2">
        <v>3900</v>
      </c>
      <c r="E881" s="4">
        <v>-939.8</v>
      </c>
      <c r="G881" s="1"/>
    </row>
    <row r="882" spans="1:7" x14ac:dyDescent="0.25">
      <c r="A882" s="7">
        <v>44896</v>
      </c>
      <c r="B882" s="2" t="s">
        <v>9</v>
      </c>
      <c r="C882" s="2" t="s">
        <v>6</v>
      </c>
      <c r="D882" s="2">
        <v>3100</v>
      </c>
      <c r="E882" s="4">
        <v>-862556.79</v>
      </c>
      <c r="G882" s="1"/>
    </row>
    <row r="883" spans="1:7" x14ac:dyDescent="0.25">
      <c r="A883" s="7">
        <v>44896</v>
      </c>
      <c r="B883" s="2" t="s">
        <v>9</v>
      </c>
      <c r="C883" s="2" t="s">
        <v>6</v>
      </c>
      <c r="D883" s="2">
        <v>3200</v>
      </c>
      <c r="E883" s="4">
        <v>-840346.4</v>
      </c>
      <c r="G883" s="1"/>
    </row>
    <row r="884" spans="1:7" x14ac:dyDescent="0.25">
      <c r="A884" s="7">
        <v>44896</v>
      </c>
      <c r="B884" s="2" t="s">
        <v>9</v>
      </c>
      <c r="C884" s="2" t="s">
        <v>6</v>
      </c>
      <c r="D884" s="2">
        <v>3300</v>
      </c>
      <c r="E884" s="4">
        <v>-18756.57</v>
      </c>
      <c r="G884" s="1"/>
    </row>
    <row r="885" spans="1:7" x14ac:dyDescent="0.25">
      <c r="A885" s="7">
        <v>44896</v>
      </c>
      <c r="B885" s="2" t="s">
        <v>9</v>
      </c>
      <c r="C885" s="2" t="s">
        <v>6</v>
      </c>
      <c r="D885" s="2">
        <v>3400</v>
      </c>
      <c r="E885" s="4">
        <v>-2868.75</v>
      </c>
      <c r="G885" s="1"/>
    </row>
    <row r="886" spans="1:7" x14ac:dyDescent="0.25">
      <c r="A886" s="7">
        <v>44896</v>
      </c>
      <c r="B886" s="2" t="s">
        <v>9</v>
      </c>
      <c r="C886" s="2" t="s">
        <v>6</v>
      </c>
      <c r="D886" s="2">
        <v>3900</v>
      </c>
      <c r="E886" s="4">
        <v>-1438.15</v>
      </c>
      <c r="G886" s="1"/>
    </row>
    <row r="887" spans="1:7" x14ac:dyDescent="0.25">
      <c r="A887" s="7">
        <v>44896</v>
      </c>
      <c r="B887" s="2" t="s">
        <v>5</v>
      </c>
      <c r="C887" s="2" t="s">
        <v>10</v>
      </c>
      <c r="D887" s="2">
        <v>4100</v>
      </c>
      <c r="E887" s="4">
        <v>266535.28999999998</v>
      </c>
      <c r="G887" s="1"/>
    </row>
    <row r="888" spans="1:7" x14ac:dyDescent="0.25">
      <c r="A888" s="7">
        <v>44896</v>
      </c>
      <c r="B888" s="2" t="s">
        <v>5</v>
      </c>
      <c r="C888" s="2" t="s">
        <v>10</v>
      </c>
      <c r="D888" s="2">
        <v>4110</v>
      </c>
      <c r="E888" s="4">
        <v>59839.39</v>
      </c>
      <c r="G888" s="1"/>
    </row>
    <row r="889" spans="1:7" x14ac:dyDescent="0.25">
      <c r="A889" s="7">
        <v>44896</v>
      </c>
      <c r="B889" s="2" t="s">
        <v>5</v>
      </c>
      <c r="C889" s="2" t="s">
        <v>10</v>
      </c>
      <c r="D889" s="2">
        <v>4130</v>
      </c>
      <c r="E889" s="4">
        <v>23886.7</v>
      </c>
      <c r="G889" s="1"/>
    </row>
    <row r="890" spans="1:7" x14ac:dyDescent="0.25">
      <c r="A890" s="7">
        <v>44896</v>
      </c>
      <c r="B890" s="2" t="s">
        <v>5</v>
      </c>
      <c r="C890" s="2" t="s">
        <v>10</v>
      </c>
      <c r="D890" s="2">
        <v>4140</v>
      </c>
      <c r="E890" s="4">
        <v>7086.86</v>
      </c>
      <c r="G890" s="1"/>
    </row>
    <row r="891" spans="1:7" x14ac:dyDescent="0.25">
      <c r="A891" s="7">
        <v>44896</v>
      </c>
      <c r="B891" s="2" t="s">
        <v>5</v>
      </c>
      <c r="C891" s="2" t="s">
        <v>10</v>
      </c>
      <c r="D891" s="2">
        <v>4200</v>
      </c>
      <c r="E891" s="4">
        <v>276944.24</v>
      </c>
      <c r="G891" s="1"/>
    </row>
    <row r="892" spans="1:7" x14ac:dyDescent="0.25">
      <c r="A892" s="7">
        <v>44896</v>
      </c>
      <c r="B892" s="2" t="s">
        <v>5</v>
      </c>
      <c r="C892" s="2" t="s">
        <v>10</v>
      </c>
      <c r="D892" s="2">
        <v>4300</v>
      </c>
      <c r="E892" s="4">
        <v>23365.09</v>
      </c>
      <c r="G892" s="1"/>
    </row>
    <row r="893" spans="1:7" x14ac:dyDescent="0.25">
      <c r="A893" s="7">
        <v>44896</v>
      </c>
      <c r="B893" s="2" t="s">
        <v>5</v>
      </c>
      <c r="C893" s="2" t="s">
        <v>10</v>
      </c>
      <c r="D893" s="2">
        <v>4400</v>
      </c>
      <c r="E893" s="4">
        <v>17398.189999999999</v>
      </c>
      <c r="G893" s="1"/>
    </row>
    <row r="894" spans="1:7" x14ac:dyDescent="0.25">
      <c r="A894" s="7">
        <v>44896</v>
      </c>
      <c r="B894" s="2" t="s">
        <v>5</v>
      </c>
      <c r="C894" s="2" t="s">
        <v>10</v>
      </c>
      <c r="D894" s="2">
        <v>4500</v>
      </c>
      <c r="E894" s="4">
        <v>34643.03</v>
      </c>
      <c r="G894" s="1"/>
    </row>
    <row r="895" spans="1:7" x14ac:dyDescent="0.25">
      <c r="A895" s="7">
        <v>44896</v>
      </c>
      <c r="B895" s="2" t="s">
        <v>5</v>
      </c>
      <c r="C895" s="2" t="s">
        <v>10</v>
      </c>
      <c r="D895" s="2">
        <v>4700</v>
      </c>
      <c r="E895" s="4">
        <v>96662.69</v>
      </c>
      <c r="G895" s="1"/>
    </row>
    <row r="896" spans="1:7" x14ac:dyDescent="0.25">
      <c r="A896" s="7">
        <v>44896</v>
      </c>
      <c r="B896" s="2" t="s">
        <v>5</v>
      </c>
      <c r="C896" s="2" t="s">
        <v>10</v>
      </c>
      <c r="D896" s="2">
        <v>4800</v>
      </c>
      <c r="E896" s="4">
        <v>163445.98000000001</v>
      </c>
      <c r="G896" s="1"/>
    </row>
    <row r="897" spans="1:7" x14ac:dyDescent="0.25">
      <c r="A897" s="7">
        <v>44896</v>
      </c>
      <c r="B897" s="2" t="s">
        <v>5</v>
      </c>
      <c r="C897" s="2" t="s">
        <v>10</v>
      </c>
      <c r="D897" s="2">
        <v>4900</v>
      </c>
      <c r="E897" s="4">
        <v>24065.27</v>
      </c>
      <c r="G897" s="1"/>
    </row>
    <row r="898" spans="1:7" x14ac:dyDescent="0.25">
      <c r="A898" s="7">
        <v>44896</v>
      </c>
      <c r="B898" s="2" t="s">
        <v>5</v>
      </c>
      <c r="C898" s="2" t="s">
        <v>10</v>
      </c>
      <c r="D898" s="2">
        <v>4950</v>
      </c>
      <c r="E898" s="4">
        <v>47398.91</v>
      </c>
      <c r="G898" s="1"/>
    </row>
    <row r="899" spans="1:7" x14ac:dyDescent="0.25">
      <c r="A899" s="7">
        <v>44896</v>
      </c>
      <c r="B899" s="2" t="s">
        <v>5</v>
      </c>
      <c r="C899" s="2" t="s">
        <v>10</v>
      </c>
      <c r="D899" s="2">
        <v>4999</v>
      </c>
      <c r="E899" s="4">
        <v>50386.17</v>
      </c>
      <c r="G899" s="1"/>
    </row>
    <row r="900" spans="1:7" x14ac:dyDescent="0.25">
      <c r="A900" s="7">
        <v>44896</v>
      </c>
      <c r="B900" s="2" t="s">
        <v>8</v>
      </c>
      <c r="C900" s="2" t="s">
        <v>10</v>
      </c>
      <c r="D900" s="2">
        <v>4100</v>
      </c>
      <c r="E900" s="4">
        <v>295007.45</v>
      </c>
      <c r="G900" s="1"/>
    </row>
    <row r="901" spans="1:7" x14ac:dyDescent="0.25">
      <c r="A901" s="7">
        <v>44896</v>
      </c>
      <c r="B901" s="2" t="s">
        <v>8</v>
      </c>
      <c r="C901" s="2" t="s">
        <v>10</v>
      </c>
      <c r="D901" s="2">
        <v>4110</v>
      </c>
      <c r="E901" s="4">
        <v>59327.07</v>
      </c>
      <c r="G901" s="1"/>
    </row>
    <row r="902" spans="1:7" x14ac:dyDescent="0.25">
      <c r="A902" s="7">
        <v>44896</v>
      </c>
      <c r="B902" s="2" t="s">
        <v>8</v>
      </c>
      <c r="C902" s="2" t="s">
        <v>10</v>
      </c>
      <c r="D902" s="2">
        <v>4130</v>
      </c>
      <c r="E902" s="4">
        <v>25572.03</v>
      </c>
      <c r="G902" s="1"/>
    </row>
    <row r="903" spans="1:7" x14ac:dyDescent="0.25">
      <c r="A903" s="7">
        <v>44896</v>
      </c>
      <c r="B903" s="2" t="s">
        <v>8</v>
      </c>
      <c r="C903" s="2" t="s">
        <v>10</v>
      </c>
      <c r="D903" s="2">
        <v>4140</v>
      </c>
      <c r="E903" s="4">
        <v>11709.31</v>
      </c>
      <c r="G903" s="1"/>
    </row>
    <row r="904" spans="1:7" x14ac:dyDescent="0.25">
      <c r="A904" s="7">
        <v>44896</v>
      </c>
      <c r="B904" s="2" t="s">
        <v>8</v>
      </c>
      <c r="C904" s="2" t="s">
        <v>10</v>
      </c>
      <c r="D904" s="2">
        <v>4200</v>
      </c>
      <c r="E904" s="4">
        <v>315894.65000000002</v>
      </c>
      <c r="G904" s="1"/>
    </row>
    <row r="905" spans="1:7" x14ac:dyDescent="0.25">
      <c r="A905" s="7">
        <v>44896</v>
      </c>
      <c r="B905" s="2" t="s">
        <v>8</v>
      </c>
      <c r="C905" s="2" t="s">
        <v>10</v>
      </c>
      <c r="D905" s="2">
        <v>4300</v>
      </c>
      <c r="E905" s="4">
        <v>43128.33</v>
      </c>
      <c r="G905" s="1"/>
    </row>
    <row r="906" spans="1:7" x14ac:dyDescent="0.25">
      <c r="A906" s="7">
        <v>44896</v>
      </c>
      <c r="B906" s="2" t="s">
        <v>8</v>
      </c>
      <c r="C906" s="2" t="s">
        <v>10</v>
      </c>
      <c r="D906" s="2">
        <v>4400</v>
      </c>
      <c r="E906" s="4">
        <v>28773.37</v>
      </c>
      <c r="G906" s="1"/>
    </row>
    <row r="907" spans="1:7" x14ac:dyDescent="0.25">
      <c r="A907" s="7">
        <v>44896</v>
      </c>
      <c r="B907" s="2" t="s">
        <v>8</v>
      </c>
      <c r="C907" s="2" t="s">
        <v>10</v>
      </c>
      <c r="D907" s="2">
        <v>4500</v>
      </c>
      <c r="E907" s="4">
        <v>51190.87</v>
      </c>
      <c r="G907" s="1"/>
    </row>
    <row r="908" spans="1:7" x14ac:dyDescent="0.25">
      <c r="A908" s="7">
        <v>44896</v>
      </c>
      <c r="B908" s="2" t="s">
        <v>8</v>
      </c>
      <c r="C908" s="2" t="s">
        <v>10</v>
      </c>
      <c r="D908" s="2">
        <v>4700</v>
      </c>
      <c r="E908" s="4">
        <v>145532.18</v>
      </c>
      <c r="G908" s="1"/>
    </row>
    <row r="909" spans="1:7" x14ac:dyDescent="0.25">
      <c r="A909" s="7">
        <v>44896</v>
      </c>
      <c r="B909" s="2" t="s">
        <v>8</v>
      </c>
      <c r="C909" s="2" t="s">
        <v>10</v>
      </c>
      <c r="D909" s="2">
        <v>4800</v>
      </c>
      <c r="E909" s="4">
        <v>174829.53</v>
      </c>
      <c r="G909" s="1"/>
    </row>
    <row r="910" spans="1:7" x14ac:dyDescent="0.25">
      <c r="A910" s="7">
        <v>44896</v>
      </c>
      <c r="B910" s="2" t="s">
        <v>8</v>
      </c>
      <c r="C910" s="2" t="s">
        <v>10</v>
      </c>
      <c r="D910" s="2">
        <v>4900</v>
      </c>
      <c r="E910" s="4">
        <v>35613.47</v>
      </c>
      <c r="G910" s="1"/>
    </row>
    <row r="911" spans="1:7" x14ac:dyDescent="0.25">
      <c r="A911" s="7">
        <v>44896</v>
      </c>
      <c r="B911" s="2" t="s">
        <v>8</v>
      </c>
      <c r="C911" s="2" t="s">
        <v>10</v>
      </c>
      <c r="D911" s="2">
        <v>4950</v>
      </c>
      <c r="E911" s="4">
        <v>37419.230000000003</v>
      </c>
      <c r="G911" s="1"/>
    </row>
    <row r="912" spans="1:7" x14ac:dyDescent="0.25">
      <c r="A912" s="7">
        <v>44896</v>
      </c>
      <c r="B912" s="2" t="s">
        <v>8</v>
      </c>
      <c r="C912" s="2" t="s">
        <v>10</v>
      </c>
      <c r="D912" s="2">
        <v>4999</v>
      </c>
      <c r="E912" s="4">
        <v>71499.600000000006</v>
      </c>
      <c r="G912" s="1"/>
    </row>
    <row r="913" spans="1:7" x14ac:dyDescent="0.25">
      <c r="A913" s="7">
        <v>44896</v>
      </c>
      <c r="B913" s="2" t="s">
        <v>9</v>
      </c>
      <c r="C913" s="2" t="s">
        <v>10</v>
      </c>
      <c r="D913" s="2">
        <v>4100</v>
      </c>
      <c r="E913" s="4">
        <v>332373.93</v>
      </c>
      <c r="G913" s="1"/>
    </row>
    <row r="914" spans="1:7" x14ac:dyDescent="0.25">
      <c r="A914" s="7">
        <v>44896</v>
      </c>
      <c r="B914" s="2" t="s">
        <v>9</v>
      </c>
      <c r="C914" s="2" t="s">
        <v>10</v>
      </c>
      <c r="D914" s="2">
        <v>4110</v>
      </c>
      <c r="E914" s="4">
        <v>66001.09</v>
      </c>
      <c r="G914" s="1"/>
    </row>
    <row r="915" spans="1:7" x14ac:dyDescent="0.25">
      <c r="A915" s="7">
        <v>44896</v>
      </c>
      <c r="B915" s="2" t="s">
        <v>9</v>
      </c>
      <c r="C915" s="2" t="s">
        <v>10</v>
      </c>
      <c r="D915" s="2">
        <v>4130</v>
      </c>
      <c r="E915" s="4">
        <v>32234.06</v>
      </c>
      <c r="G915" s="1"/>
    </row>
    <row r="916" spans="1:7" x14ac:dyDescent="0.25">
      <c r="A916" s="7">
        <v>44896</v>
      </c>
      <c r="B916" s="2" t="s">
        <v>9</v>
      </c>
      <c r="C916" s="2" t="s">
        <v>10</v>
      </c>
      <c r="D916" s="2">
        <v>4140</v>
      </c>
      <c r="E916" s="4">
        <v>13548.39</v>
      </c>
      <c r="G916" s="1"/>
    </row>
    <row r="917" spans="1:7" x14ac:dyDescent="0.25">
      <c r="A917" s="7">
        <v>44896</v>
      </c>
      <c r="B917" s="2" t="s">
        <v>9</v>
      </c>
      <c r="C917" s="2" t="s">
        <v>10</v>
      </c>
      <c r="D917" s="2">
        <v>4200</v>
      </c>
      <c r="E917" s="4">
        <v>353280.95</v>
      </c>
      <c r="G917" s="1"/>
    </row>
    <row r="918" spans="1:7" x14ac:dyDescent="0.25">
      <c r="A918" s="7">
        <v>44896</v>
      </c>
      <c r="B918" s="2" t="s">
        <v>9</v>
      </c>
      <c r="C918" s="2" t="s">
        <v>10</v>
      </c>
      <c r="D918" s="2">
        <v>4300</v>
      </c>
      <c r="E918" s="4">
        <v>47040.79</v>
      </c>
      <c r="G918" s="1"/>
    </row>
    <row r="919" spans="1:7" x14ac:dyDescent="0.25">
      <c r="A919" s="7">
        <v>44896</v>
      </c>
      <c r="B919" s="2" t="s">
        <v>9</v>
      </c>
      <c r="C919" s="2" t="s">
        <v>10</v>
      </c>
      <c r="D919" s="2">
        <v>4400</v>
      </c>
      <c r="E919" s="4">
        <v>26084.3</v>
      </c>
      <c r="G919" s="1"/>
    </row>
    <row r="920" spans="1:7" x14ac:dyDescent="0.25">
      <c r="A920" s="7">
        <v>44896</v>
      </c>
      <c r="B920" s="2" t="s">
        <v>9</v>
      </c>
      <c r="C920" s="2" t="s">
        <v>10</v>
      </c>
      <c r="D920" s="2">
        <v>4500</v>
      </c>
      <c r="E920" s="4">
        <v>53086.52</v>
      </c>
      <c r="G920" s="1"/>
    </row>
    <row r="921" spans="1:7" x14ac:dyDescent="0.25">
      <c r="A921" s="7">
        <v>44896</v>
      </c>
      <c r="B921" s="2" t="s">
        <v>9</v>
      </c>
      <c r="C921" s="2" t="s">
        <v>10</v>
      </c>
      <c r="D921" s="2">
        <v>4700</v>
      </c>
      <c r="E921" s="4">
        <v>161040.03</v>
      </c>
      <c r="G921" s="1"/>
    </row>
    <row r="922" spans="1:7" x14ac:dyDescent="0.25">
      <c r="A922" s="7">
        <v>44896</v>
      </c>
      <c r="B922" s="2" t="s">
        <v>9</v>
      </c>
      <c r="C922" s="2" t="s">
        <v>10</v>
      </c>
      <c r="D922" s="2">
        <v>4800</v>
      </c>
      <c r="E922" s="4">
        <v>187689.55</v>
      </c>
      <c r="G922" s="1"/>
    </row>
    <row r="923" spans="1:7" x14ac:dyDescent="0.25">
      <c r="A923" s="7">
        <v>44896</v>
      </c>
      <c r="B923" s="2" t="s">
        <v>9</v>
      </c>
      <c r="C923" s="2" t="s">
        <v>10</v>
      </c>
      <c r="D923" s="2">
        <v>4900</v>
      </c>
      <c r="E923" s="4">
        <v>42974.81</v>
      </c>
      <c r="G923" s="1"/>
    </row>
    <row r="924" spans="1:7" x14ac:dyDescent="0.25">
      <c r="A924" s="7">
        <v>44896</v>
      </c>
      <c r="B924" s="2" t="s">
        <v>9</v>
      </c>
      <c r="C924" s="2" t="s">
        <v>10</v>
      </c>
      <c r="D924" s="2">
        <v>4950</v>
      </c>
      <c r="E924" s="4">
        <v>35192.53</v>
      </c>
      <c r="G924" s="1"/>
    </row>
    <row r="925" spans="1:7" x14ac:dyDescent="0.25">
      <c r="A925" s="7">
        <v>44896</v>
      </c>
      <c r="B925" s="2" t="s">
        <v>9</v>
      </c>
      <c r="C925" s="2" t="s">
        <v>10</v>
      </c>
      <c r="D925" s="2">
        <v>4999</v>
      </c>
      <c r="E925" s="4">
        <v>75484.990000000005</v>
      </c>
      <c r="G925" s="1"/>
    </row>
    <row r="926" spans="1:7" x14ac:dyDescent="0.25">
      <c r="A926" s="7">
        <v>44896</v>
      </c>
      <c r="B926" s="2" t="s">
        <v>5</v>
      </c>
      <c r="C926" s="2" t="s">
        <v>12</v>
      </c>
      <c r="D926" s="2">
        <v>5100</v>
      </c>
      <c r="E926" s="4">
        <v>20028.98</v>
      </c>
      <c r="G926" s="1"/>
    </row>
    <row r="927" spans="1:7" x14ac:dyDescent="0.25">
      <c r="A927" s="7">
        <v>44896</v>
      </c>
      <c r="B927" s="2" t="s">
        <v>5</v>
      </c>
      <c r="C927" s="2" t="s">
        <v>12</v>
      </c>
      <c r="D927" s="2">
        <v>5130</v>
      </c>
      <c r="E927" s="4">
        <v>1184.24</v>
      </c>
      <c r="G927" s="1"/>
    </row>
    <row r="928" spans="1:7" x14ac:dyDescent="0.25">
      <c r="A928" s="7">
        <v>44896</v>
      </c>
      <c r="B928" s="2" t="s">
        <v>5</v>
      </c>
      <c r="C928" s="2" t="s">
        <v>12</v>
      </c>
      <c r="D928" s="2">
        <v>5140</v>
      </c>
      <c r="E928" s="4">
        <v>495.88</v>
      </c>
      <c r="G928" s="1"/>
    </row>
    <row r="929" spans="1:7" x14ac:dyDescent="0.25">
      <c r="A929" s="7">
        <v>44896</v>
      </c>
      <c r="B929" s="2" t="s">
        <v>5</v>
      </c>
      <c r="C929" s="2" t="s">
        <v>12</v>
      </c>
      <c r="D929" s="2">
        <v>5200</v>
      </c>
      <c r="E929" s="4">
        <v>1057.56</v>
      </c>
      <c r="G929" s="1"/>
    </row>
    <row r="930" spans="1:7" x14ac:dyDescent="0.25">
      <c r="A930" s="7">
        <v>44896</v>
      </c>
      <c r="B930" s="2" t="s">
        <v>5</v>
      </c>
      <c r="C930" s="2" t="s">
        <v>12</v>
      </c>
      <c r="D930" s="2">
        <v>5300</v>
      </c>
      <c r="E930" s="4">
        <v>988.41</v>
      </c>
      <c r="G930" s="1"/>
    </row>
    <row r="931" spans="1:7" x14ac:dyDescent="0.25">
      <c r="A931" s="7">
        <v>44896</v>
      </c>
      <c r="B931" s="2" t="s">
        <v>5</v>
      </c>
      <c r="C931" s="2" t="s">
        <v>12</v>
      </c>
      <c r="D931" s="2">
        <v>5400</v>
      </c>
      <c r="E931" s="4">
        <v>605.16</v>
      </c>
      <c r="G931" s="1"/>
    </row>
    <row r="932" spans="1:7" x14ac:dyDescent="0.25">
      <c r="A932" s="7">
        <v>44896</v>
      </c>
      <c r="B932" s="2" t="s">
        <v>5</v>
      </c>
      <c r="C932" s="2" t="s">
        <v>12</v>
      </c>
      <c r="D932" s="2">
        <v>5500</v>
      </c>
      <c r="E932" s="4">
        <v>18584.37</v>
      </c>
      <c r="G932" s="1"/>
    </row>
    <row r="933" spans="1:7" x14ac:dyDescent="0.25">
      <c r="A933" s="7">
        <v>44896</v>
      </c>
      <c r="B933" s="2" t="s">
        <v>5</v>
      </c>
      <c r="C933" s="2" t="s">
        <v>12</v>
      </c>
      <c r="D933" s="2">
        <v>5700</v>
      </c>
      <c r="E933" s="4">
        <v>2463.4499999999998</v>
      </c>
      <c r="G933" s="1"/>
    </row>
    <row r="934" spans="1:7" x14ac:dyDescent="0.25">
      <c r="A934" s="7">
        <v>44896</v>
      </c>
      <c r="B934" s="2" t="s">
        <v>5</v>
      </c>
      <c r="C934" s="2" t="s">
        <v>12</v>
      </c>
      <c r="D934" s="2">
        <v>5800</v>
      </c>
      <c r="E934" s="4">
        <v>982.34</v>
      </c>
      <c r="G934" s="1"/>
    </row>
    <row r="935" spans="1:7" x14ac:dyDescent="0.25">
      <c r="A935" s="7">
        <v>44896</v>
      </c>
      <c r="B935" s="2" t="s">
        <v>5</v>
      </c>
      <c r="C935" s="2" t="s">
        <v>12</v>
      </c>
      <c r="D935" s="2">
        <v>6000</v>
      </c>
      <c r="E935" s="4">
        <v>544.44000000000005</v>
      </c>
      <c r="G935" s="1"/>
    </row>
    <row r="936" spans="1:7" x14ac:dyDescent="0.25">
      <c r="A936" s="7">
        <v>44896</v>
      </c>
      <c r="B936" s="2" t="s">
        <v>5</v>
      </c>
      <c r="C936" s="2" t="s">
        <v>12</v>
      </c>
      <c r="D936" s="2">
        <v>6200</v>
      </c>
      <c r="E936" s="4">
        <v>2419.98</v>
      </c>
      <c r="G936" s="1"/>
    </row>
    <row r="937" spans="1:7" x14ac:dyDescent="0.25">
      <c r="A937" s="7">
        <v>44896</v>
      </c>
      <c r="B937" s="2" t="s">
        <v>5</v>
      </c>
      <c r="C937" s="2" t="s">
        <v>12</v>
      </c>
      <c r="D937" s="2">
        <v>6400</v>
      </c>
      <c r="E937" s="4">
        <v>3493.39</v>
      </c>
      <c r="G937" s="1"/>
    </row>
    <row r="938" spans="1:7" x14ac:dyDescent="0.25">
      <c r="A938" s="7">
        <v>44896</v>
      </c>
      <c r="B938" s="2" t="s">
        <v>5</v>
      </c>
      <c r="C938" s="2" t="s">
        <v>12</v>
      </c>
      <c r="D938" s="2">
        <v>6410</v>
      </c>
      <c r="E938" s="4">
        <v>2410.15</v>
      </c>
      <c r="G938" s="1"/>
    </row>
    <row r="939" spans="1:7" x14ac:dyDescent="0.25">
      <c r="A939" s="7">
        <v>44896</v>
      </c>
      <c r="B939" s="2" t="s">
        <v>5</v>
      </c>
      <c r="C939" s="2" t="s">
        <v>12</v>
      </c>
      <c r="D939" s="2">
        <v>6420</v>
      </c>
      <c r="E939" s="4">
        <v>1885.03</v>
      </c>
      <c r="G939" s="1"/>
    </row>
    <row r="940" spans="1:7" x14ac:dyDescent="0.25">
      <c r="A940" s="7">
        <v>44896</v>
      </c>
      <c r="B940" s="2" t="s">
        <v>5</v>
      </c>
      <c r="C940" s="2" t="s">
        <v>12</v>
      </c>
      <c r="D940" s="2">
        <v>6500</v>
      </c>
      <c r="E940" s="4">
        <v>2931.94</v>
      </c>
      <c r="G940" s="1"/>
    </row>
    <row r="941" spans="1:7" x14ac:dyDescent="0.25">
      <c r="A941" s="7">
        <v>44896</v>
      </c>
      <c r="B941" s="2" t="s">
        <v>5</v>
      </c>
      <c r="C941" s="2" t="s">
        <v>12</v>
      </c>
      <c r="D941" s="2">
        <v>6600</v>
      </c>
      <c r="E941" s="4">
        <v>4868.49</v>
      </c>
      <c r="G941" s="1"/>
    </row>
    <row r="942" spans="1:7" x14ac:dyDescent="0.25">
      <c r="A942" s="7">
        <v>44896</v>
      </c>
      <c r="B942" s="2" t="s">
        <v>5</v>
      </c>
      <c r="C942" s="2" t="s">
        <v>12</v>
      </c>
      <c r="D942" s="2">
        <v>6610</v>
      </c>
      <c r="E942" s="4">
        <v>2404.98</v>
      </c>
      <c r="G942" s="1"/>
    </row>
    <row r="943" spans="1:7" x14ac:dyDescent="0.25">
      <c r="A943" s="7">
        <v>44896</v>
      </c>
      <c r="B943" s="2" t="s">
        <v>5</v>
      </c>
      <c r="C943" s="2" t="s">
        <v>12</v>
      </c>
      <c r="D943" s="2">
        <v>6620</v>
      </c>
      <c r="E943" s="4">
        <v>965.26</v>
      </c>
      <c r="G943" s="1"/>
    </row>
    <row r="944" spans="1:7" x14ac:dyDescent="0.25">
      <c r="A944" s="7">
        <v>44896</v>
      </c>
      <c r="B944" s="2" t="s">
        <v>5</v>
      </c>
      <c r="C944" s="2" t="s">
        <v>12</v>
      </c>
      <c r="D944" s="2">
        <v>6700</v>
      </c>
      <c r="E944" s="4">
        <v>566.14</v>
      </c>
      <c r="G944" s="1"/>
    </row>
    <row r="945" spans="1:7" x14ac:dyDescent="0.25">
      <c r="A945" s="7">
        <v>44896</v>
      </c>
      <c r="B945" s="2" t="s">
        <v>5</v>
      </c>
      <c r="C945" s="2" t="s">
        <v>12</v>
      </c>
      <c r="D945" s="2">
        <v>6999</v>
      </c>
      <c r="E945" s="4">
        <v>1581.67</v>
      </c>
      <c r="G945" s="1"/>
    </row>
    <row r="946" spans="1:7" x14ac:dyDescent="0.25">
      <c r="A946" s="7">
        <v>44896</v>
      </c>
      <c r="B946" s="2" t="s">
        <v>8</v>
      </c>
      <c r="C946" s="2" t="s">
        <v>12</v>
      </c>
      <c r="D946" s="2">
        <v>5100</v>
      </c>
      <c r="E946" s="4">
        <v>19784.599999999999</v>
      </c>
      <c r="G946" s="1"/>
    </row>
    <row r="947" spans="1:7" x14ac:dyDescent="0.25">
      <c r="A947" s="7">
        <v>44896</v>
      </c>
      <c r="B947" s="2" t="s">
        <v>8</v>
      </c>
      <c r="C947" s="2" t="s">
        <v>12</v>
      </c>
      <c r="D947" s="2">
        <v>5130</v>
      </c>
      <c r="E947" s="4">
        <v>1195.8900000000001</v>
      </c>
      <c r="G947" s="1"/>
    </row>
    <row r="948" spans="1:7" x14ac:dyDescent="0.25">
      <c r="A948" s="7">
        <v>44896</v>
      </c>
      <c r="B948" s="2" t="s">
        <v>8</v>
      </c>
      <c r="C948" s="2" t="s">
        <v>12</v>
      </c>
      <c r="D948" s="2">
        <v>5140</v>
      </c>
      <c r="E948" s="4">
        <v>518.6</v>
      </c>
      <c r="G948" s="1"/>
    </row>
    <row r="949" spans="1:7" x14ac:dyDescent="0.25">
      <c r="A949" s="7">
        <v>44896</v>
      </c>
      <c r="B949" s="2" t="s">
        <v>8</v>
      </c>
      <c r="C949" s="2" t="s">
        <v>12</v>
      </c>
      <c r="D949" s="2">
        <v>5200</v>
      </c>
      <c r="E949" s="4">
        <v>1118.32</v>
      </c>
      <c r="G949" s="1"/>
    </row>
    <row r="950" spans="1:7" x14ac:dyDescent="0.25">
      <c r="A950" s="7">
        <v>44896</v>
      </c>
      <c r="B950" s="2" t="s">
        <v>8</v>
      </c>
      <c r="C950" s="2" t="s">
        <v>12</v>
      </c>
      <c r="D950" s="2">
        <v>5300</v>
      </c>
      <c r="E950" s="4">
        <v>1008.35</v>
      </c>
      <c r="G950" s="1"/>
    </row>
    <row r="951" spans="1:7" x14ac:dyDescent="0.25">
      <c r="A951" s="7">
        <v>44896</v>
      </c>
      <c r="B951" s="2" t="s">
        <v>8</v>
      </c>
      <c r="C951" s="2" t="s">
        <v>12</v>
      </c>
      <c r="D951" s="2">
        <v>5400</v>
      </c>
      <c r="E951" s="4">
        <v>625.79999999999995</v>
      </c>
      <c r="G951" s="1"/>
    </row>
    <row r="952" spans="1:7" x14ac:dyDescent="0.25">
      <c r="A952" s="7">
        <v>44896</v>
      </c>
      <c r="B952" s="2" t="s">
        <v>8</v>
      </c>
      <c r="C952" s="2" t="s">
        <v>12</v>
      </c>
      <c r="D952" s="2">
        <v>5500</v>
      </c>
      <c r="E952" s="4">
        <v>18498.84</v>
      </c>
      <c r="G952" s="1"/>
    </row>
    <row r="953" spans="1:7" x14ac:dyDescent="0.25">
      <c r="A953" s="7">
        <v>44896</v>
      </c>
      <c r="B953" s="2" t="s">
        <v>8</v>
      </c>
      <c r="C953" s="2" t="s">
        <v>12</v>
      </c>
      <c r="D953" s="2">
        <v>5700</v>
      </c>
      <c r="E953" s="4">
        <v>2525.39</v>
      </c>
      <c r="G953" s="1"/>
    </row>
    <row r="954" spans="1:7" x14ac:dyDescent="0.25">
      <c r="A954" s="7">
        <v>44896</v>
      </c>
      <c r="B954" s="2" t="s">
        <v>8</v>
      </c>
      <c r="C954" s="2" t="s">
        <v>12</v>
      </c>
      <c r="D954" s="2">
        <v>5800</v>
      </c>
      <c r="E954" s="4">
        <v>1017.23</v>
      </c>
      <c r="G954" s="1"/>
    </row>
    <row r="955" spans="1:7" x14ac:dyDescent="0.25">
      <c r="A955" s="7">
        <v>44896</v>
      </c>
      <c r="B955" s="2" t="s">
        <v>8</v>
      </c>
      <c r="C955" s="2" t="s">
        <v>12</v>
      </c>
      <c r="D955" s="2">
        <v>6000</v>
      </c>
      <c r="E955" s="4">
        <v>548.46</v>
      </c>
      <c r="G955" s="1"/>
    </row>
    <row r="956" spans="1:7" x14ac:dyDescent="0.25">
      <c r="A956" s="7">
        <v>44896</v>
      </c>
      <c r="B956" s="2" t="s">
        <v>8</v>
      </c>
      <c r="C956" s="2" t="s">
        <v>12</v>
      </c>
      <c r="D956" s="2">
        <v>6200</v>
      </c>
      <c r="E956" s="4">
        <v>2480.39</v>
      </c>
      <c r="G956" s="1"/>
    </row>
    <row r="957" spans="1:7" x14ac:dyDescent="0.25">
      <c r="A957" s="7">
        <v>44896</v>
      </c>
      <c r="B957" s="2" t="s">
        <v>8</v>
      </c>
      <c r="C957" s="2" t="s">
        <v>12</v>
      </c>
      <c r="D957" s="2">
        <v>6400</v>
      </c>
      <c r="E957" s="4">
        <v>3603.98</v>
      </c>
      <c r="G957" s="1"/>
    </row>
    <row r="958" spans="1:7" x14ac:dyDescent="0.25">
      <c r="A958" s="7">
        <v>44896</v>
      </c>
      <c r="B958" s="2" t="s">
        <v>8</v>
      </c>
      <c r="C958" s="2" t="s">
        <v>12</v>
      </c>
      <c r="D958" s="2">
        <v>6410</v>
      </c>
      <c r="E958" s="4">
        <v>2604.0100000000002</v>
      </c>
      <c r="G958" s="1"/>
    </row>
    <row r="959" spans="1:7" x14ac:dyDescent="0.25">
      <c r="A959" s="7">
        <v>44896</v>
      </c>
      <c r="B959" s="2" t="s">
        <v>8</v>
      </c>
      <c r="C959" s="2" t="s">
        <v>12</v>
      </c>
      <c r="D959" s="2">
        <v>6420</v>
      </c>
      <c r="E959" s="4">
        <v>1969.64</v>
      </c>
      <c r="G959" s="1"/>
    </row>
    <row r="960" spans="1:7" x14ac:dyDescent="0.25">
      <c r="A960" s="7">
        <v>44896</v>
      </c>
      <c r="B960" s="2" t="s">
        <v>8</v>
      </c>
      <c r="C960" s="2" t="s">
        <v>12</v>
      </c>
      <c r="D960" s="2">
        <v>6500</v>
      </c>
      <c r="E960" s="4">
        <v>3105.86</v>
      </c>
      <c r="G960" s="1"/>
    </row>
    <row r="961" spans="1:7" x14ac:dyDescent="0.25">
      <c r="A961" s="7">
        <v>44896</v>
      </c>
      <c r="B961" s="2" t="s">
        <v>8</v>
      </c>
      <c r="C961" s="2" t="s">
        <v>12</v>
      </c>
      <c r="D961" s="2">
        <v>6600</v>
      </c>
      <c r="E961" s="4">
        <v>5152.67</v>
      </c>
      <c r="G961" s="1"/>
    </row>
    <row r="962" spans="1:7" x14ac:dyDescent="0.25">
      <c r="A962" s="7">
        <v>44896</v>
      </c>
      <c r="B962" s="2" t="s">
        <v>8</v>
      </c>
      <c r="C962" s="2" t="s">
        <v>12</v>
      </c>
      <c r="D962" s="2">
        <v>6610</v>
      </c>
      <c r="E962" s="4">
        <v>2591.02</v>
      </c>
      <c r="G962" s="1"/>
    </row>
    <row r="963" spans="1:7" x14ac:dyDescent="0.25">
      <c r="A963" s="7">
        <v>44896</v>
      </c>
      <c r="B963" s="2" t="s">
        <v>8</v>
      </c>
      <c r="C963" s="2" t="s">
        <v>12</v>
      </c>
      <c r="D963" s="2">
        <v>6620</v>
      </c>
      <c r="E963" s="4">
        <v>1004.95</v>
      </c>
      <c r="G963" s="1"/>
    </row>
    <row r="964" spans="1:7" x14ac:dyDescent="0.25">
      <c r="A964" s="7">
        <v>44896</v>
      </c>
      <c r="B964" s="2" t="s">
        <v>8</v>
      </c>
      <c r="C964" s="2" t="s">
        <v>12</v>
      </c>
      <c r="D964" s="2">
        <v>6700</v>
      </c>
      <c r="E964" s="4">
        <v>593.92999999999995</v>
      </c>
      <c r="G964" s="1"/>
    </row>
    <row r="965" spans="1:7" x14ac:dyDescent="0.25">
      <c r="A965" s="7">
        <v>44896</v>
      </c>
      <c r="B965" s="2" t="s">
        <v>8</v>
      </c>
      <c r="C965" s="2" t="s">
        <v>12</v>
      </c>
      <c r="D965" s="2">
        <v>6999</v>
      </c>
      <c r="E965" s="4">
        <v>1609.7</v>
      </c>
      <c r="G965" s="1"/>
    </row>
    <row r="966" spans="1:7" x14ac:dyDescent="0.25">
      <c r="A966" s="7">
        <v>44896</v>
      </c>
      <c r="B966" s="2" t="s">
        <v>9</v>
      </c>
      <c r="C966" s="2" t="s">
        <v>12</v>
      </c>
      <c r="D966" s="2">
        <v>5100</v>
      </c>
      <c r="E966" s="4">
        <v>20382.759999999998</v>
      </c>
      <c r="G966" s="1"/>
    </row>
    <row r="967" spans="1:7" x14ac:dyDescent="0.25">
      <c r="A967" s="7">
        <v>44896</v>
      </c>
      <c r="B967" s="2" t="s">
        <v>9</v>
      </c>
      <c r="C967" s="2" t="s">
        <v>12</v>
      </c>
      <c r="D967" s="2">
        <v>5130</v>
      </c>
      <c r="E967" s="4">
        <v>1230.71</v>
      </c>
      <c r="G967" s="1"/>
    </row>
    <row r="968" spans="1:7" x14ac:dyDescent="0.25">
      <c r="A968" s="7">
        <v>44896</v>
      </c>
      <c r="B968" s="2" t="s">
        <v>9</v>
      </c>
      <c r="C968" s="2" t="s">
        <v>12</v>
      </c>
      <c r="D968" s="2">
        <v>5140</v>
      </c>
      <c r="E968" s="4">
        <v>534.87</v>
      </c>
      <c r="G968" s="1"/>
    </row>
    <row r="969" spans="1:7" x14ac:dyDescent="0.25">
      <c r="A969" s="7">
        <v>44896</v>
      </c>
      <c r="B969" s="2" t="s">
        <v>9</v>
      </c>
      <c r="C969" s="2" t="s">
        <v>12</v>
      </c>
      <c r="D969" s="2">
        <v>5200</v>
      </c>
      <c r="E969" s="4">
        <v>1142.8800000000001</v>
      </c>
      <c r="G969" s="1"/>
    </row>
    <row r="970" spans="1:7" x14ac:dyDescent="0.25">
      <c r="A970" s="7">
        <v>44896</v>
      </c>
      <c r="B970" s="2" t="s">
        <v>9</v>
      </c>
      <c r="C970" s="2" t="s">
        <v>12</v>
      </c>
      <c r="D970" s="2">
        <v>5300</v>
      </c>
      <c r="E970" s="4">
        <v>1047.3499999999999</v>
      </c>
      <c r="G970" s="1"/>
    </row>
    <row r="971" spans="1:7" x14ac:dyDescent="0.25">
      <c r="A971" s="7">
        <v>44896</v>
      </c>
      <c r="B971" s="2" t="s">
        <v>9</v>
      </c>
      <c r="C971" s="2" t="s">
        <v>12</v>
      </c>
      <c r="D971" s="2">
        <v>5400</v>
      </c>
      <c r="E971" s="4">
        <v>632.54999999999995</v>
      </c>
      <c r="G971" s="1"/>
    </row>
    <row r="972" spans="1:7" x14ac:dyDescent="0.25">
      <c r="A972" s="7">
        <v>44896</v>
      </c>
      <c r="B972" s="2" t="s">
        <v>9</v>
      </c>
      <c r="C972" s="2" t="s">
        <v>12</v>
      </c>
      <c r="D972" s="2">
        <v>5500</v>
      </c>
      <c r="E972" s="4">
        <v>19634.63</v>
      </c>
      <c r="G972" s="1"/>
    </row>
    <row r="973" spans="1:7" x14ac:dyDescent="0.25">
      <c r="A973" s="7">
        <v>44896</v>
      </c>
      <c r="B973" s="2" t="s">
        <v>9</v>
      </c>
      <c r="C973" s="2" t="s">
        <v>12</v>
      </c>
      <c r="D973" s="2">
        <v>5700</v>
      </c>
      <c r="E973" s="4">
        <v>2609.0300000000002</v>
      </c>
      <c r="G973" s="1"/>
    </row>
    <row r="974" spans="1:7" x14ac:dyDescent="0.25">
      <c r="A974" s="7">
        <v>44896</v>
      </c>
      <c r="B974" s="2" t="s">
        <v>9</v>
      </c>
      <c r="C974" s="2" t="s">
        <v>12</v>
      </c>
      <c r="D974" s="2">
        <v>5800</v>
      </c>
      <c r="E974" s="4">
        <v>1047.01</v>
      </c>
      <c r="G974" s="1"/>
    </row>
    <row r="975" spans="1:7" x14ac:dyDescent="0.25">
      <c r="A975" s="7">
        <v>44896</v>
      </c>
      <c r="B975" s="2" t="s">
        <v>9</v>
      </c>
      <c r="C975" s="2" t="s">
        <v>12</v>
      </c>
      <c r="D975" s="2">
        <v>6000</v>
      </c>
      <c r="E975" s="4">
        <v>567.54</v>
      </c>
      <c r="G975" s="1"/>
    </row>
    <row r="976" spans="1:7" x14ac:dyDescent="0.25">
      <c r="A976" s="7">
        <v>44896</v>
      </c>
      <c r="B976" s="2" t="s">
        <v>9</v>
      </c>
      <c r="C976" s="2" t="s">
        <v>12</v>
      </c>
      <c r="D976" s="2">
        <v>6200</v>
      </c>
      <c r="E976" s="4">
        <v>2523.98</v>
      </c>
      <c r="G976" s="1"/>
    </row>
    <row r="977" spans="1:7" x14ac:dyDescent="0.25">
      <c r="A977" s="7">
        <v>44896</v>
      </c>
      <c r="B977" s="2" t="s">
        <v>9</v>
      </c>
      <c r="C977" s="2" t="s">
        <v>12</v>
      </c>
      <c r="D977" s="2">
        <v>6400</v>
      </c>
      <c r="E977" s="4">
        <v>3607.64</v>
      </c>
      <c r="G977" s="1"/>
    </row>
    <row r="978" spans="1:7" x14ac:dyDescent="0.25">
      <c r="A978" s="7">
        <v>44896</v>
      </c>
      <c r="B978" s="2" t="s">
        <v>9</v>
      </c>
      <c r="C978" s="2" t="s">
        <v>12</v>
      </c>
      <c r="D978" s="2">
        <v>6410</v>
      </c>
      <c r="E978" s="4">
        <v>2657.13</v>
      </c>
      <c r="G978" s="1"/>
    </row>
    <row r="979" spans="1:7" x14ac:dyDescent="0.25">
      <c r="A979" s="7">
        <v>44896</v>
      </c>
      <c r="B979" s="2" t="s">
        <v>9</v>
      </c>
      <c r="C979" s="2" t="s">
        <v>12</v>
      </c>
      <c r="D979" s="2">
        <v>6420</v>
      </c>
      <c r="E979" s="4">
        <v>2040.18</v>
      </c>
      <c r="G979" s="1"/>
    </row>
    <row r="980" spans="1:7" x14ac:dyDescent="0.25">
      <c r="A980" s="7">
        <v>44896</v>
      </c>
      <c r="B980" s="2" t="s">
        <v>9</v>
      </c>
      <c r="C980" s="2" t="s">
        <v>12</v>
      </c>
      <c r="D980" s="2">
        <v>6500</v>
      </c>
      <c r="E980" s="4">
        <v>3153.37</v>
      </c>
      <c r="G980" s="1"/>
    </row>
    <row r="981" spans="1:7" x14ac:dyDescent="0.25">
      <c r="A981" s="7">
        <v>44896</v>
      </c>
      <c r="B981" s="2" t="s">
        <v>9</v>
      </c>
      <c r="C981" s="2" t="s">
        <v>12</v>
      </c>
      <c r="D981" s="2">
        <v>6600</v>
      </c>
      <c r="E981" s="4">
        <v>5227.4399999999996</v>
      </c>
      <c r="G981" s="1"/>
    </row>
    <row r="982" spans="1:7" x14ac:dyDescent="0.25">
      <c r="A982" s="7">
        <v>44896</v>
      </c>
      <c r="B982" s="2" t="s">
        <v>9</v>
      </c>
      <c r="C982" s="2" t="s">
        <v>12</v>
      </c>
      <c r="D982" s="2">
        <v>6610</v>
      </c>
      <c r="E982" s="4">
        <v>2571.04</v>
      </c>
      <c r="G982" s="1"/>
    </row>
    <row r="983" spans="1:7" x14ac:dyDescent="0.25">
      <c r="A983" s="7">
        <v>44896</v>
      </c>
      <c r="B983" s="2" t="s">
        <v>9</v>
      </c>
      <c r="C983" s="2" t="s">
        <v>12</v>
      </c>
      <c r="D983" s="2">
        <v>6620</v>
      </c>
      <c r="E983" s="4">
        <v>1056.31</v>
      </c>
      <c r="G983" s="1"/>
    </row>
    <row r="984" spans="1:7" x14ac:dyDescent="0.25">
      <c r="A984" s="7">
        <v>44896</v>
      </c>
      <c r="B984" s="2" t="s">
        <v>9</v>
      </c>
      <c r="C984" s="2" t="s">
        <v>12</v>
      </c>
      <c r="D984" s="2">
        <v>6700</v>
      </c>
      <c r="E984" s="4">
        <v>599.77</v>
      </c>
      <c r="G984" s="1"/>
    </row>
    <row r="985" spans="1:7" x14ac:dyDescent="0.25">
      <c r="A985" s="7">
        <v>44896</v>
      </c>
      <c r="B985" s="2" t="s">
        <v>9</v>
      </c>
      <c r="C985" s="2" t="s">
        <v>12</v>
      </c>
      <c r="D985" s="2">
        <v>6999</v>
      </c>
      <c r="E985" s="4">
        <v>1647.96</v>
      </c>
      <c r="G985" s="1"/>
    </row>
    <row r="986" spans="1:7" x14ac:dyDescent="0.25">
      <c r="A986" s="7">
        <v>44896</v>
      </c>
      <c r="B986" s="2" t="s">
        <v>5</v>
      </c>
      <c r="C986" s="2" t="s">
        <v>14</v>
      </c>
      <c r="D986" s="2">
        <v>5100</v>
      </c>
      <c r="E986" s="4">
        <v>11592.65</v>
      </c>
      <c r="G986" s="1"/>
    </row>
    <row r="987" spans="1:7" x14ac:dyDescent="0.25">
      <c r="A987" s="7">
        <v>44896</v>
      </c>
      <c r="B987" s="2" t="s">
        <v>5</v>
      </c>
      <c r="C987" s="2" t="s">
        <v>14</v>
      </c>
      <c r="D987" s="2">
        <v>5130</v>
      </c>
      <c r="E987" s="4">
        <v>681.46</v>
      </c>
      <c r="G987" s="1"/>
    </row>
    <row r="988" spans="1:7" x14ac:dyDescent="0.25">
      <c r="A988" s="7">
        <v>44896</v>
      </c>
      <c r="B988" s="2" t="s">
        <v>5</v>
      </c>
      <c r="C988" s="2" t="s">
        <v>14</v>
      </c>
      <c r="D988" s="2">
        <v>5140</v>
      </c>
      <c r="E988" s="4">
        <v>299.13</v>
      </c>
      <c r="G988" s="1"/>
    </row>
    <row r="989" spans="1:7" x14ac:dyDescent="0.25">
      <c r="A989" s="7">
        <v>44896</v>
      </c>
      <c r="B989" s="2" t="s">
        <v>5</v>
      </c>
      <c r="C989" s="2" t="s">
        <v>14</v>
      </c>
      <c r="D989" s="2">
        <v>5200</v>
      </c>
      <c r="E989" s="4">
        <v>686.81</v>
      </c>
      <c r="G989" s="1"/>
    </row>
    <row r="990" spans="1:7" x14ac:dyDescent="0.25">
      <c r="A990" s="7">
        <v>44896</v>
      </c>
      <c r="B990" s="2" t="s">
        <v>5</v>
      </c>
      <c r="C990" s="2" t="s">
        <v>14</v>
      </c>
      <c r="D990" s="2">
        <v>5300</v>
      </c>
      <c r="E990" s="4">
        <v>14489.29</v>
      </c>
      <c r="G990" s="1"/>
    </row>
    <row r="991" spans="1:7" x14ac:dyDescent="0.25">
      <c r="A991" s="7">
        <v>44896</v>
      </c>
      <c r="B991" s="2" t="s">
        <v>5</v>
      </c>
      <c r="C991" s="2" t="s">
        <v>14</v>
      </c>
      <c r="D991" s="2">
        <v>5400</v>
      </c>
      <c r="E991" s="4">
        <v>399.12</v>
      </c>
      <c r="G991" s="1"/>
    </row>
    <row r="992" spans="1:7" x14ac:dyDescent="0.25">
      <c r="A992" s="7">
        <v>44896</v>
      </c>
      <c r="B992" s="2" t="s">
        <v>5</v>
      </c>
      <c r="C992" s="2" t="s">
        <v>14</v>
      </c>
      <c r="D992" s="2">
        <v>5500</v>
      </c>
      <c r="E992" s="4">
        <v>10705.31</v>
      </c>
      <c r="G992" s="1"/>
    </row>
    <row r="993" spans="1:7" x14ac:dyDescent="0.25">
      <c r="A993" s="7">
        <v>44896</v>
      </c>
      <c r="B993" s="2" t="s">
        <v>5</v>
      </c>
      <c r="C993" s="2" t="s">
        <v>14</v>
      </c>
      <c r="D993" s="2">
        <v>5700</v>
      </c>
      <c r="E993" s="4">
        <v>1456.83</v>
      </c>
      <c r="G993" s="1"/>
    </row>
    <row r="994" spans="1:7" x14ac:dyDescent="0.25">
      <c r="A994" s="7">
        <v>44896</v>
      </c>
      <c r="B994" s="2" t="s">
        <v>5</v>
      </c>
      <c r="C994" s="2" t="s">
        <v>14</v>
      </c>
      <c r="D994" s="2">
        <v>5800</v>
      </c>
      <c r="E994" s="4">
        <v>602.28</v>
      </c>
      <c r="G994" s="1"/>
    </row>
    <row r="995" spans="1:7" x14ac:dyDescent="0.25">
      <c r="A995" s="7">
        <v>44896</v>
      </c>
      <c r="B995" s="2" t="s">
        <v>5</v>
      </c>
      <c r="C995" s="2" t="s">
        <v>14</v>
      </c>
      <c r="D995" s="2">
        <v>6000</v>
      </c>
      <c r="E995" s="4">
        <v>296.20999999999998</v>
      </c>
      <c r="G995" s="1"/>
    </row>
    <row r="996" spans="1:7" x14ac:dyDescent="0.25">
      <c r="A996" s="7">
        <v>44896</v>
      </c>
      <c r="B996" s="2" t="s">
        <v>5</v>
      </c>
      <c r="C996" s="2" t="s">
        <v>14</v>
      </c>
      <c r="D996" s="2">
        <v>6200</v>
      </c>
      <c r="E996" s="4">
        <v>1377.25</v>
      </c>
      <c r="G996" s="1"/>
    </row>
    <row r="997" spans="1:7" x14ac:dyDescent="0.25">
      <c r="A997" s="7">
        <v>44896</v>
      </c>
      <c r="B997" s="2" t="s">
        <v>5</v>
      </c>
      <c r="C997" s="2" t="s">
        <v>14</v>
      </c>
      <c r="D997" s="2">
        <v>6400</v>
      </c>
      <c r="E997" s="4">
        <v>2085.4699999999998</v>
      </c>
      <c r="G997" s="1"/>
    </row>
    <row r="998" spans="1:7" x14ac:dyDescent="0.25">
      <c r="A998" s="7">
        <v>44896</v>
      </c>
      <c r="B998" s="2" t="s">
        <v>5</v>
      </c>
      <c r="C998" s="2" t="s">
        <v>14</v>
      </c>
      <c r="D998" s="2">
        <v>6410</v>
      </c>
      <c r="E998" s="4">
        <v>1508.21</v>
      </c>
      <c r="G998" s="1"/>
    </row>
    <row r="999" spans="1:7" x14ac:dyDescent="0.25">
      <c r="A999" s="7">
        <v>44896</v>
      </c>
      <c r="B999" s="2" t="s">
        <v>5</v>
      </c>
      <c r="C999" s="2" t="s">
        <v>14</v>
      </c>
      <c r="D999" s="2">
        <v>6420</v>
      </c>
      <c r="E999" s="4">
        <v>1089.1199999999999</v>
      </c>
      <c r="G999" s="1"/>
    </row>
    <row r="1000" spans="1:7" x14ac:dyDescent="0.25">
      <c r="A1000" s="7">
        <v>44896</v>
      </c>
      <c r="B1000" s="2" t="s">
        <v>5</v>
      </c>
      <c r="C1000" s="2" t="s">
        <v>14</v>
      </c>
      <c r="D1000" s="2">
        <v>6500</v>
      </c>
      <c r="E1000" s="4">
        <v>1780.51</v>
      </c>
      <c r="G1000" s="1"/>
    </row>
    <row r="1001" spans="1:7" x14ac:dyDescent="0.25">
      <c r="A1001" s="7">
        <v>44896</v>
      </c>
      <c r="B1001" s="2" t="s">
        <v>5</v>
      </c>
      <c r="C1001" s="2" t="s">
        <v>14</v>
      </c>
      <c r="D1001" s="2">
        <v>6600</v>
      </c>
      <c r="E1001" s="4">
        <v>2985.36</v>
      </c>
      <c r="G1001" s="1"/>
    </row>
    <row r="1002" spans="1:7" x14ac:dyDescent="0.25">
      <c r="A1002" s="7">
        <v>44896</v>
      </c>
      <c r="B1002" s="2" t="s">
        <v>5</v>
      </c>
      <c r="C1002" s="2" t="s">
        <v>14</v>
      </c>
      <c r="D1002" s="2">
        <v>6610</v>
      </c>
      <c r="E1002" s="4">
        <v>1466.21</v>
      </c>
      <c r="G1002" s="1"/>
    </row>
    <row r="1003" spans="1:7" x14ac:dyDescent="0.25">
      <c r="A1003" s="7">
        <v>44896</v>
      </c>
      <c r="B1003" s="2" t="s">
        <v>5</v>
      </c>
      <c r="C1003" s="2" t="s">
        <v>14</v>
      </c>
      <c r="D1003" s="2">
        <v>6620</v>
      </c>
      <c r="E1003" s="4">
        <v>594.80999999999995</v>
      </c>
      <c r="G1003" s="1"/>
    </row>
    <row r="1004" spans="1:7" x14ac:dyDescent="0.25">
      <c r="A1004" s="7">
        <v>44896</v>
      </c>
      <c r="B1004" s="2" t="s">
        <v>5</v>
      </c>
      <c r="C1004" s="2" t="s">
        <v>14</v>
      </c>
      <c r="D1004" s="2">
        <v>6700</v>
      </c>
      <c r="E1004" s="4">
        <v>294.57</v>
      </c>
      <c r="G1004" s="1"/>
    </row>
    <row r="1005" spans="1:7" x14ac:dyDescent="0.25">
      <c r="A1005" s="7">
        <v>44896</v>
      </c>
      <c r="B1005" s="2" t="s">
        <v>5</v>
      </c>
      <c r="C1005" s="2" t="s">
        <v>14</v>
      </c>
      <c r="D1005" s="2">
        <v>6999</v>
      </c>
      <c r="E1005" s="4">
        <v>983.07</v>
      </c>
      <c r="G1005" s="1"/>
    </row>
    <row r="1006" spans="1:7" x14ac:dyDescent="0.25">
      <c r="A1006" s="7">
        <v>44896</v>
      </c>
      <c r="B1006" s="2" t="s">
        <v>8</v>
      </c>
      <c r="C1006" s="2" t="s">
        <v>14</v>
      </c>
      <c r="D1006" s="2">
        <v>5100</v>
      </c>
      <c r="E1006" s="4">
        <v>12495.99</v>
      </c>
      <c r="G1006" s="1"/>
    </row>
    <row r="1007" spans="1:7" x14ac:dyDescent="0.25">
      <c r="A1007" s="7">
        <v>44896</v>
      </c>
      <c r="B1007" s="2" t="s">
        <v>8</v>
      </c>
      <c r="C1007" s="2" t="s">
        <v>14</v>
      </c>
      <c r="D1007" s="2">
        <v>5130</v>
      </c>
      <c r="E1007" s="4">
        <v>672.97</v>
      </c>
      <c r="G1007" s="1"/>
    </row>
    <row r="1008" spans="1:7" x14ac:dyDescent="0.25">
      <c r="A1008" s="7">
        <v>44896</v>
      </c>
      <c r="B1008" s="2" t="s">
        <v>8</v>
      </c>
      <c r="C1008" s="2" t="s">
        <v>14</v>
      </c>
      <c r="D1008" s="2">
        <v>5140</v>
      </c>
      <c r="E1008" s="4">
        <v>289.52</v>
      </c>
      <c r="G1008" s="1"/>
    </row>
    <row r="1009" spans="1:7" x14ac:dyDescent="0.25">
      <c r="A1009" s="7">
        <v>44896</v>
      </c>
      <c r="B1009" s="2" t="s">
        <v>8</v>
      </c>
      <c r="C1009" s="2" t="s">
        <v>14</v>
      </c>
      <c r="D1009" s="2">
        <v>5200</v>
      </c>
      <c r="E1009" s="4">
        <v>683.15</v>
      </c>
      <c r="G1009" s="1"/>
    </row>
    <row r="1010" spans="1:7" x14ac:dyDescent="0.25">
      <c r="A1010" s="7">
        <v>44896</v>
      </c>
      <c r="B1010" s="2" t="s">
        <v>8</v>
      </c>
      <c r="C1010" s="2" t="s">
        <v>14</v>
      </c>
      <c r="D1010" s="2">
        <v>5300</v>
      </c>
      <c r="E1010" s="4">
        <v>15591.55</v>
      </c>
      <c r="G1010" s="1"/>
    </row>
    <row r="1011" spans="1:7" x14ac:dyDescent="0.25">
      <c r="A1011" s="7">
        <v>44896</v>
      </c>
      <c r="B1011" s="2" t="s">
        <v>8</v>
      </c>
      <c r="C1011" s="2" t="s">
        <v>14</v>
      </c>
      <c r="D1011" s="2">
        <v>5400</v>
      </c>
      <c r="E1011" s="4">
        <v>403.48</v>
      </c>
      <c r="G1011" s="1"/>
    </row>
    <row r="1012" spans="1:7" x14ac:dyDescent="0.25">
      <c r="A1012" s="7">
        <v>44896</v>
      </c>
      <c r="B1012" s="2" t="s">
        <v>8</v>
      </c>
      <c r="C1012" s="2" t="s">
        <v>14</v>
      </c>
      <c r="D1012" s="2">
        <v>5500</v>
      </c>
      <c r="E1012" s="4">
        <v>11297.73</v>
      </c>
      <c r="G1012" s="1"/>
    </row>
    <row r="1013" spans="1:7" x14ac:dyDescent="0.25">
      <c r="A1013" s="7">
        <v>44896</v>
      </c>
      <c r="B1013" s="2" t="s">
        <v>8</v>
      </c>
      <c r="C1013" s="2" t="s">
        <v>14</v>
      </c>
      <c r="D1013" s="2">
        <v>5700</v>
      </c>
      <c r="E1013" s="4">
        <v>1511.02</v>
      </c>
      <c r="G1013" s="1"/>
    </row>
    <row r="1014" spans="1:7" x14ac:dyDescent="0.25">
      <c r="A1014" s="7">
        <v>44896</v>
      </c>
      <c r="B1014" s="2" t="s">
        <v>8</v>
      </c>
      <c r="C1014" s="2" t="s">
        <v>14</v>
      </c>
      <c r="D1014" s="2">
        <v>5800</v>
      </c>
      <c r="E1014" s="4">
        <v>591.9</v>
      </c>
      <c r="G1014" s="1"/>
    </row>
    <row r="1015" spans="1:7" x14ac:dyDescent="0.25">
      <c r="A1015" s="7">
        <v>44896</v>
      </c>
      <c r="B1015" s="2" t="s">
        <v>8</v>
      </c>
      <c r="C1015" s="2" t="s">
        <v>14</v>
      </c>
      <c r="D1015" s="2">
        <v>6000</v>
      </c>
      <c r="E1015" s="4">
        <v>292.24</v>
      </c>
      <c r="G1015" s="1"/>
    </row>
    <row r="1016" spans="1:7" x14ac:dyDescent="0.25">
      <c r="A1016" s="7">
        <v>44896</v>
      </c>
      <c r="B1016" s="2" t="s">
        <v>8</v>
      </c>
      <c r="C1016" s="2" t="s">
        <v>14</v>
      </c>
      <c r="D1016" s="2">
        <v>6200</v>
      </c>
      <c r="E1016" s="4">
        <v>1459.06</v>
      </c>
      <c r="G1016" s="1"/>
    </row>
    <row r="1017" spans="1:7" x14ac:dyDescent="0.25">
      <c r="A1017" s="7">
        <v>44896</v>
      </c>
      <c r="B1017" s="2" t="s">
        <v>8</v>
      </c>
      <c r="C1017" s="2" t="s">
        <v>14</v>
      </c>
      <c r="D1017" s="2">
        <v>6400</v>
      </c>
      <c r="E1017" s="4">
        <v>2217.1999999999998</v>
      </c>
      <c r="G1017" s="1"/>
    </row>
    <row r="1018" spans="1:7" x14ac:dyDescent="0.25">
      <c r="A1018" s="7">
        <v>44896</v>
      </c>
      <c r="B1018" s="2" t="s">
        <v>8</v>
      </c>
      <c r="C1018" s="2" t="s">
        <v>14</v>
      </c>
      <c r="D1018" s="2">
        <v>6410</v>
      </c>
      <c r="E1018" s="4">
        <v>1506.82</v>
      </c>
      <c r="G1018" s="1"/>
    </row>
    <row r="1019" spans="1:7" x14ac:dyDescent="0.25">
      <c r="A1019" s="7">
        <v>44896</v>
      </c>
      <c r="B1019" s="2" t="s">
        <v>8</v>
      </c>
      <c r="C1019" s="2" t="s">
        <v>14</v>
      </c>
      <c r="D1019" s="2">
        <v>6420</v>
      </c>
      <c r="E1019" s="4">
        <v>1164.47</v>
      </c>
      <c r="G1019" s="1"/>
    </row>
    <row r="1020" spans="1:7" x14ac:dyDescent="0.25">
      <c r="A1020" s="7">
        <v>44896</v>
      </c>
      <c r="B1020" s="2" t="s">
        <v>8</v>
      </c>
      <c r="C1020" s="2" t="s">
        <v>14</v>
      </c>
      <c r="D1020" s="2">
        <v>6500</v>
      </c>
      <c r="E1020" s="4">
        <v>1854.9</v>
      </c>
      <c r="G1020" s="1"/>
    </row>
    <row r="1021" spans="1:7" x14ac:dyDescent="0.25">
      <c r="A1021" s="7">
        <v>44896</v>
      </c>
      <c r="B1021" s="2" t="s">
        <v>8</v>
      </c>
      <c r="C1021" s="2" t="s">
        <v>14</v>
      </c>
      <c r="D1021" s="2">
        <v>6600</v>
      </c>
      <c r="E1021" s="4">
        <v>2995.35</v>
      </c>
      <c r="G1021" s="1"/>
    </row>
    <row r="1022" spans="1:7" x14ac:dyDescent="0.25">
      <c r="A1022" s="7">
        <v>44896</v>
      </c>
      <c r="B1022" s="2" t="s">
        <v>8</v>
      </c>
      <c r="C1022" s="2" t="s">
        <v>14</v>
      </c>
      <c r="D1022" s="2">
        <v>6610</v>
      </c>
      <c r="E1022" s="4">
        <v>1514.08</v>
      </c>
      <c r="G1022" s="1"/>
    </row>
    <row r="1023" spans="1:7" x14ac:dyDescent="0.25">
      <c r="A1023" s="7">
        <v>44896</v>
      </c>
      <c r="B1023" s="2" t="s">
        <v>8</v>
      </c>
      <c r="C1023" s="2" t="s">
        <v>14</v>
      </c>
      <c r="D1023" s="2">
        <v>6620</v>
      </c>
      <c r="E1023" s="4">
        <v>599.12</v>
      </c>
      <c r="G1023" s="1"/>
    </row>
    <row r="1024" spans="1:7" x14ac:dyDescent="0.25">
      <c r="A1024" s="7">
        <v>44896</v>
      </c>
      <c r="B1024" s="2" t="s">
        <v>8</v>
      </c>
      <c r="C1024" s="2" t="s">
        <v>14</v>
      </c>
      <c r="D1024" s="2">
        <v>6700</v>
      </c>
      <c r="E1024" s="4">
        <v>395.7</v>
      </c>
      <c r="G1024" s="1"/>
    </row>
    <row r="1025" spans="1:7" x14ac:dyDescent="0.25">
      <c r="A1025" s="7">
        <v>44896</v>
      </c>
      <c r="B1025" s="2" t="s">
        <v>8</v>
      </c>
      <c r="C1025" s="2" t="s">
        <v>14</v>
      </c>
      <c r="D1025" s="2">
        <v>6999</v>
      </c>
      <c r="E1025" s="4">
        <v>969.18</v>
      </c>
      <c r="G1025" s="1"/>
    </row>
    <row r="1026" spans="1:7" x14ac:dyDescent="0.25">
      <c r="A1026" s="7">
        <v>44896</v>
      </c>
      <c r="B1026" s="2" t="s">
        <v>9</v>
      </c>
      <c r="C1026" s="2" t="s">
        <v>14</v>
      </c>
      <c r="D1026" s="2">
        <v>5100</v>
      </c>
      <c r="E1026" s="4">
        <v>12767.61</v>
      </c>
      <c r="G1026" s="1"/>
    </row>
    <row r="1027" spans="1:7" x14ac:dyDescent="0.25">
      <c r="A1027" s="7">
        <v>44896</v>
      </c>
      <c r="B1027" s="2" t="s">
        <v>9</v>
      </c>
      <c r="C1027" s="2" t="s">
        <v>14</v>
      </c>
      <c r="D1027" s="2">
        <v>5130</v>
      </c>
      <c r="E1027" s="4">
        <v>775.01</v>
      </c>
      <c r="G1027" s="1"/>
    </row>
    <row r="1028" spans="1:7" x14ac:dyDescent="0.25">
      <c r="A1028" s="7">
        <v>44896</v>
      </c>
      <c r="B1028" s="2" t="s">
        <v>9</v>
      </c>
      <c r="C1028" s="2" t="s">
        <v>14</v>
      </c>
      <c r="D1028" s="2">
        <v>5140</v>
      </c>
      <c r="E1028" s="4">
        <v>299.05</v>
      </c>
      <c r="G1028" s="1"/>
    </row>
    <row r="1029" spans="1:7" x14ac:dyDescent="0.25">
      <c r="A1029" s="7">
        <v>44896</v>
      </c>
      <c r="B1029" s="2" t="s">
        <v>9</v>
      </c>
      <c r="C1029" s="2" t="s">
        <v>14</v>
      </c>
      <c r="D1029" s="2">
        <v>5200</v>
      </c>
      <c r="E1029" s="4">
        <v>688.87</v>
      </c>
      <c r="G1029" s="1"/>
    </row>
    <row r="1030" spans="1:7" x14ac:dyDescent="0.25">
      <c r="A1030" s="7">
        <v>44896</v>
      </c>
      <c r="B1030" s="2" t="s">
        <v>9</v>
      </c>
      <c r="C1030" s="2" t="s">
        <v>14</v>
      </c>
      <c r="D1030" s="2">
        <v>5300</v>
      </c>
      <c r="E1030" s="4">
        <v>11959.93</v>
      </c>
      <c r="G1030" s="1"/>
    </row>
    <row r="1031" spans="1:7" x14ac:dyDescent="0.25">
      <c r="A1031" s="7">
        <v>44896</v>
      </c>
      <c r="B1031" s="2" t="s">
        <v>9</v>
      </c>
      <c r="C1031" s="2" t="s">
        <v>14</v>
      </c>
      <c r="D1031" s="2">
        <v>5400</v>
      </c>
      <c r="E1031" s="4">
        <v>395.52</v>
      </c>
      <c r="G1031" s="1"/>
    </row>
    <row r="1032" spans="1:7" x14ac:dyDescent="0.25">
      <c r="A1032" s="7">
        <v>44896</v>
      </c>
      <c r="B1032" s="2" t="s">
        <v>9</v>
      </c>
      <c r="C1032" s="2" t="s">
        <v>14</v>
      </c>
      <c r="D1032" s="2">
        <v>5500</v>
      </c>
      <c r="E1032" s="4">
        <v>11477.52</v>
      </c>
      <c r="G1032" s="1"/>
    </row>
    <row r="1033" spans="1:7" x14ac:dyDescent="0.25">
      <c r="A1033" s="7">
        <v>44896</v>
      </c>
      <c r="B1033" s="2" t="s">
        <v>9</v>
      </c>
      <c r="C1033" s="2" t="s">
        <v>14</v>
      </c>
      <c r="D1033" s="2">
        <v>5700</v>
      </c>
      <c r="E1033" s="4">
        <v>1588.93</v>
      </c>
      <c r="G1033" s="1"/>
    </row>
    <row r="1034" spans="1:7" x14ac:dyDescent="0.25">
      <c r="A1034" s="7">
        <v>44896</v>
      </c>
      <c r="B1034" s="2" t="s">
        <v>9</v>
      </c>
      <c r="C1034" s="2" t="s">
        <v>14</v>
      </c>
      <c r="D1034" s="2">
        <v>5800</v>
      </c>
      <c r="E1034" s="4">
        <v>600.4</v>
      </c>
      <c r="G1034" s="1"/>
    </row>
    <row r="1035" spans="1:7" x14ac:dyDescent="0.25">
      <c r="A1035" s="7">
        <v>44896</v>
      </c>
      <c r="B1035" s="2" t="s">
        <v>9</v>
      </c>
      <c r="C1035" s="2" t="s">
        <v>14</v>
      </c>
      <c r="D1035" s="2">
        <v>6000</v>
      </c>
      <c r="E1035" s="4">
        <v>295.27999999999997</v>
      </c>
      <c r="G1035" s="1"/>
    </row>
    <row r="1036" spans="1:7" x14ac:dyDescent="0.25">
      <c r="A1036" s="7">
        <v>44896</v>
      </c>
      <c r="B1036" s="2" t="s">
        <v>9</v>
      </c>
      <c r="C1036" s="2" t="s">
        <v>14</v>
      </c>
      <c r="D1036" s="2">
        <v>6200</v>
      </c>
      <c r="E1036" s="4">
        <v>1505.57</v>
      </c>
      <c r="G1036" s="1"/>
    </row>
    <row r="1037" spans="1:7" x14ac:dyDescent="0.25">
      <c r="A1037" s="7">
        <v>44896</v>
      </c>
      <c r="B1037" s="2" t="s">
        <v>9</v>
      </c>
      <c r="C1037" s="2" t="s">
        <v>14</v>
      </c>
      <c r="D1037" s="2">
        <v>6400</v>
      </c>
      <c r="E1037" s="4">
        <v>2192.92</v>
      </c>
      <c r="G1037" s="1"/>
    </row>
    <row r="1038" spans="1:7" x14ac:dyDescent="0.25">
      <c r="A1038" s="7">
        <v>44896</v>
      </c>
      <c r="B1038" s="2" t="s">
        <v>9</v>
      </c>
      <c r="C1038" s="2" t="s">
        <v>14</v>
      </c>
      <c r="D1038" s="2">
        <v>6410</v>
      </c>
      <c r="E1038" s="4">
        <v>1562.75</v>
      </c>
      <c r="G1038" s="1"/>
    </row>
    <row r="1039" spans="1:7" x14ac:dyDescent="0.25">
      <c r="A1039" s="7">
        <v>44896</v>
      </c>
      <c r="B1039" s="2" t="s">
        <v>9</v>
      </c>
      <c r="C1039" s="2" t="s">
        <v>14</v>
      </c>
      <c r="D1039" s="2">
        <v>6420</v>
      </c>
      <c r="E1039" s="4">
        <v>1211.96</v>
      </c>
      <c r="G1039" s="1"/>
    </row>
    <row r="1040" spans="1:7" x14ac:dyDescent="0.25">
      <c r="A1040" s="7">
        <v>44896</v>
      </c>
      <c r="B1040" s="2" t="s">
        <v>9</v>
      </c>
      <c r="C1040" s="2" t="s">
        <v>14</v>
      </c>
      <c r="D1040" s="2">
        <v>6500</v>
      </c>
      <c r="E1040" s="4">
        <v>1875.4</v>
      </c>
      <c r="G1040" s="1"/>
    </row>
    <row r="1041" spans="1:7" x14ac:dyDescent="0.25">
      <c r="A1041" s="7">
        <v>44896</v>
      </c>
      <c r="B1041" s="2" t="s">
        <v>9</v>
      </c>
      <c r="C1041" s="2" t="s">
        <v>14</v>
      </c>
      <c r="D1041" s="2">
        <v>6600</v>
      </c>
      <c r="E1041" s="4">
        <v>3170.3</v>
      </c>
      <c r="G1041" s="1"/>
    </row>
    <row r="1042" spans="1:7" x14ac:dyDescent="0.25">
      <c r="A1042" s="7">
        <v>44896</v>
      </c>
      <c r="B1042" s="2" t="s">
        <v>9</v>
      </c>
      <c r="C1042" s="2" t="s">
        <v>14</v>
      </c>
      <c r="D1042" s="2">
        <v>6610</v>
      </c>
      <c r="E1042" s="4">
        <v>1586.76</v>
      </c>
      <c r="G1042" s="1"/>
    </row>
    <row r="1043" spans="1:7" x14ac:dyDescent="0.25">
      <c r="A1043" s="7">
        <v>44896</v>
      </c>
      <c r="B1043" s="2" t="s">
        <v>9</v>
      </c>
      <c r="C1043" s="2" t="s">
        <v>14</v>
      </c>
      <c r="D1043" s="2">
        <v>6620</v>
      </c>
      <c r="E1043" s="4">
        <v>597.17999999999995</v>
      </c>
      <c r="G1043" s="1"/>
    </row>
    <row r="1044" spans="1:7" x14ac:dyDescent="0.25">
      <c r="A1044" s="7">
        <v>44896</v>
      </c>
      <c r="B1044" s="2" t="s">
        <v>9</v>
      </c>
      <c r="C1044" s="2" t="s">
        <v>14</v>
      </c>
      <c r="D1044" s="2">
        <v>6700</v>
      </c>
      <c r="E1044" s="4">
        <v>394.66</v>
      </c>
      <c r="G1044" s="1"/>
    </row>
    <row r="1045" spans="1:7" x14ac:dyDescent="0.25">
      <c r="A1045" s="7">
        <v>44896</v>
      </c>
      <c r="B1045" s="2" t="s">
        <v>9</v>
      </c>
      <c r="C1045" s="2" t="s">
        <v>14</v>
      </c>
      <c r="D1045" s="2">
        <v>6999</v>
      </c>
      <c r="E1045" s="4">
        <v>983.83</v>
      </c>
      <c r="G1045" s="1"/>
    </row>
    <row r="1046" spans="1:7" x14ac:dyDescent="0.25">
      <c r="A1046" s="7">
        <v>44927</v>
      </c>
      <c r="B1046" s="2" t="s">
        <v>5</v>
      </c>
      <c r="C1046" s="2" t="s">
        <v>6</v>
      </c>
      <c r="D1046" s="2">
        <v>3100</v>
      </c>
      <c r="E1046" s="4">
        <v>-772166.31</v>
      </c>
      <c r="G1046" s="1"/>
    </row>
    <row r="1047" spans="1:7" x14ac:dyDescent="0.25">
      <c r="A1047" s="7">
        <v>44927</v>
      </c>
      <c r="B1047" s="2" t="s">
        <v>5</v>
      </c>
      <c r="C1047" s="2" t="s">
        <v>6</v>
      </c>
      <c r="D1047" s="2">
        <v>3200</v>
      </c>
      <c r="E1047" s="4">
        <v>-761542.49</v>
      </c>
      <c r="G1047" s="1"/>
    </row>
    <row r="1048" spans="1:7" x14ac:dyDescent="0.25">
      <c r="A1048" s="7">
        <v>44927</v>
      </c>
      <c r="B1048" s="2" t="s">
        <v>5</v>
      </c>
      <c r="C1048" s="2" t="s">
        <v>6</v>
      </c>
      <c r="D1048" s="2">
        <v>3300</v>
      </c>
      <c r="E1048" s="4">
        <v>-9830.74</v>
      </c>
      <c r="G1048" s="1"/>
    </row>
    <row r="1049" spans="1:7" x14ac:dyDescent="0.25">
      <c r="A1049" s="7">
        <v>44927</v>
      </c>
      <c r="B1049" s="2" t="s">
        <v>5</v>
      </c>
      <c r="C1049" s="2" t="s">
        <v>6</v>
      </c>
      <c r="D1049" s="2">
        <v>3400</v>
      </c>
      <c r="E1049" s="4">
        <v>-995.6</v>
      </c>
      <c r="G1049" s="1"/>
    </row>
    <row r="1050" spans="1:7" x14ac:dyDescent="0.25">
      <c r="A1050" s="7">
        <v>44927</v>
      </c>
      <c r="B1050" s="2" t="s">
        <v>5</v>
      </c>
      <c r="C1050" s="2" t="s">
        <v>6</v>
      </c>
      <c r="D1050" s="2">
        <v>3900</v>
      </c>
      <c r="E1050" s="4">
        <v>-503.94</v>
      </c>
      <c r="G1050" s="1"/>
    </row>
    <row r="1051" spans="1:7" x14ac:dyDescent="0.25">
      <c r="A1051" s="7">
        <v>44927</v>
      </c>
      <c r="B1051" s="2" t="s">
        <v>8</v>
      </c>
      <c r="C1051" s="2" t="s">
        <v>6</v>
      </c>
      <c r="D1051" s="2">
        <v>3100</v>
      </c>
      <c r="E1051" s="4">
        <v>-1028162.69</v>
      </c>
      <c r="G1051" s="1"/>
    </row>
    <row r="1052" spans="1:7" x14ac:dyDescent="0.25">
      <c r="A1052" s="7">
        <v>44927</v>
      </c>
      <c r="B1052" s="2" t="s">
        <v>8</v>
      </c>
      <c r="C1052" s="2" t="s">
        <v>6</v>
      </c>
      <c r="D1052" s="2">
        <v>3200</v>
      </c>
      <c r="E1052" s="4">
        <v>-939664.43</v>
      </c>
      <c r="G1052" s="1"/>
    </row>
    <row r="1053" spans="1:7" x14ac:dyDescent="0.25">
      <c r="A1053" s="7">
        <v>44927</v>
      </c>
      <c r="B1053" s="2" t="s">
        <v>8</v>
      </c>
      <c r="C1053" s="2" t="s">
        <v>6</v>
      </c>
      <c r="D1053" s="2">
        <v>3300</v>
      </c>
      <c r="E1053" s="4">
        <v>-20173.43</v>
      </c>
      <c r="G1053" s="1"/>
    </row>
    <row r="1054" spans="1:7" x14ac:dyDescent="0.25">
      <c r="A1054" s="7">
        <v>44927</v>
      </c>
      <c r="B1054" s="2" t="s">
        <v>8</v>
      </c>
      <c r="C1054" s="2" t="s">
        <v>6</v>
      </c>
      <c r="D1054" s="2">
        <v>3400</v>
      </c>
      <c r="E1054" s="4">
        <v>-2006.44</v>
      </c>
      <c r="G1054" s="1"/>
    </row>
    <row r="1055" spans="1:7" x14ac:dyDescent="0.25">
      <c r="A1055" s="7">
        <v>44927</v>
      </c>
      <c r="B1055" s="2" t="s">
        <v>8</v>
      </c>
      <c r="C1055" s="2" t="s">
        <v>6</v>
      </c>
      <c r="D1055" s="2">
        <v>3900</v>
      </c>
      <c r="E1055" s="4">
        <v>-1008.72</v>
      </c>
      <c r="G1055" s="1"/>
    </row>
    <row r="1056" spans="1:7" x14ac:dyDescent="0.25">
      <c r="A1056" s="7">
        <v>44927</v>
      </c>
      <c r="B1056" s="2" t="s">
        <v>9</v>
      </c>
      <c r="C1056" s="2" t="s">
        <v>6</v>
      </c>
      <c r="D1056" s="2">
        <v>3100</v>
      </c>
      <c r="E1056" s="4">
        <v>-929722.48</v>
      </c>
      <c r="G1056" s="1"/>
    </row>
    <row r="1057" spans="1:7" x14ac:dyDescent="0.25">
      <c r="A1057" s="7">
        <v>44927</v>
      </c>
      <c r="B1057" s="2" t="s">
        <v>9</v>
      </c>
      <c r="C1057" s="2" t="s">
        <v>6</v>
      </c>
      <c r="D1057" s="2">
        <v>3200</v>
      </c>
      <c r="E1057" s="4">
        <v>-932537.41</v>
      </c>
      <c r="G1057" s="1"/>
    </row>
    <row r="1058" spans="1:7" x14ac:dyDescent="0.25">
      <c r="A1058" s="7">
        <v>44927</v>
      </c>
      <c r="B1058" s="2" t="s">
        <v>9</v>
      </c>
      <c r="C1058" s="2" t="s">
        <v>6</v>
      </c>
      <c r="D1058" s="2">
        <v>3300</v>
      </c>
      <c r="E1058" s="4">
        <v>-20062.07</v>
      </c>
      <c r="G1058" s="1"/>
    </row>
    <row r="1059" spans="1:7" x14ac:dyDescent="0.25">
      <c r="A1059" s="7">
        <v>44927</v>
      </c>
      <c r="B1059" s="2" t="s">
        <v>9</v>
      </c>
      <c r="C1059" s="2" t="s">
        <v>6</v>
      </c>
      <c r="D1059" s="2">
        <v>3400</v>
      </c>
      <c r="E1059" s="4">
        <v>-2914.9</v>
      </c>
      <c r="G1059" s="1"/>
    </row>
    <row r="1060" spans="1:7" x14ac:dyDescent="0.25">
      <c r="A1060" s="7">
        <v>44927</v>
      </c>
      <c r="B1060" s="2" t="s">
        <v>9</v>
      </c>
      <c r="C1060" s="2" t="s">
        <v>6</v>
      </c>
      <c r="D1060" s="2">
        <v>3900</v>
      </c>
      <c r="E1060" s="4">
        <v>-1501.55</v>
      </c>
      <c r="G1060" s="1"/>
    </row>
    <row r="1061" spans="1:7" x14ac:dyDescent="0.25">
      <c r="A1061" s="7">
        <v>44927</v>
      </c>
      <c r="B1061" s="2" t="s">
        <v>5</v>
      </c>
      <c r="C1061" s="2" t="s">
        <v>10</v>
      </c>
      <c r="D1061" s="2">
        <v>4100</v>
      </c>
      <c r="E1061" s="4">
        <v>213886.51</v>
      </c>
      <c r="G1061" s="1"/>
    </row>
    <row r="1062" spans="1:7" x14ac:dyDescent="0.25">
      <c r="A1062" s="7">
        <v>44927</v>
      </c>
      <c r="B1062" s="2" t="s">
        <v>5</v>
      </c>
      <c r="C1062" s="2" t="s">
        <v>10</v>
      </c>
      <c r="D1062" s="2">
        <v>4110</v>
      </c>
      <c r="E1062" s="4">
        <v>49506.6</v>
      </c>
      <c r="G1062" s="1"/>
    </row>
    <row r="1063" spans="1:7" x14ac:dyDescent="0.25">
      <c r="A1063" s="7">
        <v>44927</v>
      </c>
      <c r="B1063" s="2" t="s">
        <v>5</v>
      </c>
      <c r="C1063" s="2" t="s">
        <v>10</v>
      </c>
      <c r="D1063" s="2">
        <v>4130</v>
      </c>
      <c r="E1063" s="4">
        <v>19613.88</v>
      </c>
      <c r="G1063" s="1"/>
    </row>
    <row r="1064" spans="1:7" x14ac:dyDescent="0.25">
      <c r="A1064" s="7">
        <v>44927</v>
      </c>
      <c r="B1064" s="2" t="s">
        <v>5</v>
      </c>
      <c r="C1064" s="2" t="s">
        <v>10</v>
      </c>
      <c r="D1064" s="2">
        <v>4140</v>
      </c>
      <c r="E1064" s="4">
        <v>5858.15</v>
      </c>
      <c r="G1064" s="1"/>
    </row>
    <row r="1065" spans="1:7" x14ac:dyDescent="0.25">
      <c r="A1065" s="7">
        <v>44927</v>
      </c>
      <c r="B1065" s="2" t="s">
        <v>5</v>
      </c>
      <c r="C1065" s="2" t="s">
        <v>10</v>
      </c>
      <c r="D1065" s="2">
        <v>4200</v>
      </c>
      <c r="E1065" s="4">
        <v>237145.69</v>
      </c>
      <c r="G1065" s="1"/>
    </row>
    <row r="1066" spans="1:7" x14ac:dyDescent="0.25">
      <c r="A1066" s="7">
        <v>44927</v>
      </c>
      <c r="B1066" s="2" t="s">
        <v>5</v>
      </c>
      <c r="C1066" s="2" t="s">
        <v>10</v>
      </c>
      <c r="D1066" s="2">
        <v>4300</v>
      </c>
      <c r="E1066" s="4">
        <v>19258.21</v>
      </c>
      <c r="G1066" s="1"/>
    </row>
    <row r="1067" spans="1:7" x14ac:dyDescent="0.25">
      <c r="A1067" s="7">
        <v>44927</v>
      </c>
      <c r="B1067" s="2" t="s">
        <v>5</v>
      </c>
      <c r="C1067" s="2" t="s">
        <v>10</v>
      </c>
      <c r="D1067" s="2">
        <v>4400</v>
      </c>
      <c r="E1067" s="4">
        <v>14758.24</v>
      </c>
      <c r="G1067" s="1"/>
    </row>
    <row r="1068" spans="1:7" x14ac:dyDescent="0.25">
      <c r="A1068" s="7">
        <v>44927</v>
      </c>
      <c r="B1068" s="2" t="s">
        <v>5</v>
      </c>
      <c r="C1068" s="2" t="s">
        <v>10</v>
      </c>
      <c r="D1068" s="2">
        <v>4500</v>
      </c>
      <c r="E1068" s="4">
        <v>29039.64</v>
      </c>
      <c r="G1068" s="1"/>
    </row>
    <row r="1069" spans="1:7" x14ac:dyDescent="0.25">
      <c r="A1069" s="7">
        <v>44927</v>
      </c>
      <c r="B1069" s="2" t="s">
        <v>5</v>
      </c>
      <c r="C1069" s="2" t="s">
        <v>10</v>
      </c>
      <c r="D1069" s="2">
        <v>4700</v>
      </c>
      <c r="E1069" s="4">
        <v>80706.67</v>
      </c>
      <c r="G1069" s="1"/>
    </row>
    <row r="1070" spans="1:7" x14ac:dyDescent="0.25">
      <c r="A1070" s="7">
        <v>44927</v>
      </c>
      <c r="B1070" s="2" t="s">
        <v>5</v>
      </c>
      <c r="C1070" s="2" t="s">
        <v>10</v>
      </c>
      <c r="D1070" s="2">
        <v>4800</v>
      </c>
      <c r="E1070" s="4">
        <v>135848.97</v>
      </c>
      <c r="G1070" s="1"/>
    </row>
    <row r="1071" spans="1:7" x14ac:dyDescent="0.25">
      <c r="A1071" s="7">
        <v>44927</v>
      </c>
      <c r="B1071" s="2" t="s">
        <v>5</v>
      </c>
      <c r="C1071" s="2" t="s">
        <v>10</v>
      </c>
      <c r="D1071" s="2">
        <v>4900</v>
      </c>
      <c r="E1071" s="4">
        <v>19260.21</v>
      </c>
      <c r="G1071" s="1"/>
    </row>
    <row r="1072" spans="1:7" x14ac:dyDescent="0.25">
      <c r="A1072" s="7">
        <v>44927</v>
      </c>
      <c r="B1072" s="2" t="s">
        <v>5</v>
      </c>
      <c r="C1072" s="2" t="s">
        <v>10</v>
      </c>
      <c r="D1072" s="2">
        <v>4950</v>
      </c>
      <c r="E1072" s="4">
        <v>38436.86</v>
      </c>
      <c r="G1072" s="1"/>
    </row>
    <row r="1073" spans="1:7" x14ac:dyDescent="0.25">
      <c r="A1073" s="7">
        <v>44927</v>
      </c>
      <c r="B1073" s="2" t="s">
        <v>5</v>
      </c>
      <c r="C1073" s="2" t="s">
        <v>10</v>
      </c>
      <c r="D1073" s="2">
        <v>4999</v>
      </c>
      <c r="E1073" s="4">
        <v>301929.02</v>
      </c>
      <c r="G1073" s="1"/>
    </row>
    <row r="1074" spans="1:7" x14ac:dyDescent="0.25">
      <c r="A1074" s="7">
        <v>44927</v>
      </c>
      <c r="B1074" s="2" t="s">
        <v>8</v>
      </c>
      <c r="C1074" s="2" t="s">
        <v>10</v>
      </c>
      <c r="D1074" s="2">
        <v>4100</v>
      </c>
      <c r="E1074" s="4">
        <v>259735.51</v>
      </c>
      <c r="G1074" s="1"/>
    </row>
    <row r="1075" spans="1:7" x14ac:dyDescent="0.25">
      <c r="A1075" s="7">
        <v>44927</v>
      </c>
      <c r="B1075" s="2" t="s">
        <v>8</v>
      </c>
      <c r="C1075" s="2" t="s">
        <v>10</v>
      </c>
      <c r="D1075" s="2">
        <v>4110</v>
      </c>
      <c r="E1075" s="4">
        <v>52577.94</v>
      </c>
      <c r="G1075" s="1"/>
    </row>
    <row r="1076" spans="1:7" x14ac:dyDescent="0.25">
      <c r="A1076" s="7">
        <v>44927</v>
      </c>
      <c r="B1076" s="2" t="s">
        <v>8</v>
      </c>
      <c r="C1076" s="2" t="s">
        <v>10</v>
      </c>
      <c r="D1076" s="2">
        <v>4130</v>
      </c>
      <c r="E1076" s="4">
        <v>22451.87</v>
      </c>
      <c r="G1076" s="1"/>
    </row>
    <row r="1077" spans="1:7" x14ac:dyDescent="0.25">
      <c r="A1077" s="7">
        <v>44927</v>
      </c>
      <c r="B1077" s="2" t="s">
        <v>8</v>
      </c>
      <c r="C1077" s="2" t="s">
        <v>10</v>
      </c>
      <c r="D1077" s="2">
        <v>4140</v>
      </c>
      <c r="E1077" s="4">
        <v>9861.7999999999993</v>
      </c>
      <c r="G1077" s="1"/>
    </row>
    <row r="1078" spans="1:7" x14ac:dyDescent="0.25">
      <c r="A1078" s="7">
        <v>44927</v>
      </c>
      <c r="B1078" s="2" t="s">
        <v>8</v>
      </c>
      <c r="C1078" s="2" t="s">
        <v>10</v>
      </c>
      <c r="D1078" s="2">
        <v>4200</v>
      </c>
      <c r="E1078" s="4">
        <v>268232.86</v>
      </c>
      <c r="G1078" s="1"/>
    </row>
    <row r="1079" spans="1:7" x14ac:dyDescent="0.25">
      <c r="A1079" s="7">
        <v>44927</v>
      </c>
      <c r="B1079" s="2" t="s">
        <v>8</v>
      </c>
      <c r="C1079" s="2" t="s">
        <v>10</v>
      </c>
      <c r="D1079" s="2">
        <v>4300</v>
      </c>
      <c r="E1079" s="4">
        <v>37330.67</v>
      </c>
      <c r="G1079" s="1"/>
    </row>
    <row r="1080" spans="1:7" x14ac:dyDescent="0.25">
      <c r="A1080" s="7">
        <v>44927</v>
      </c>
      <c r="B1080" s="2" t="s">
        <v>8</v>
      </c>
      <c r="C1080" s="2" t="s">
        <v>10</v>
      </c>
      <c r="D1080" s="2">
        <v>4400</v>
      </c>
      <c r="E1080" s="4">
        <v>25241.51</v>
      </c>
      <c r="G1080" s="1"/>
    </row>
    <row r="1081" spans="1:7" x14ac:dyDescent="0.25">
      <c r="A1081" s="7">
        <v>44927</v>
      </c>
      <c r="B1081" s="2" t="s">
        <v>8</v>
      </c>
      <c r="C1081" s="2" t="s">
        <v>10</v>
      </c>
      <c r="D1081" s="2">
        <v>4500</v>
      </c>
      <c r="E1081" s="4">
        <v>43914.78</v>
      </c>
      <c r="G1081" s="1"/>
    </row>
    <row r="1082" spans="1:7" x14ac:dyDescent="0.25">
      <c r="A1082" s="7">
        <v>44927</v>
      </c>
      <c r="B1082" s="2" t="s">
        <v>8</v>
      </c>
      <c r="C1082" s="2" t="s">
        <v>10</v>
      </c>
      <c r="D1082" s="2">
        <v>4700</v>
      </c>
      <c r="E1082" s="4">
        <v>124048.55</v>
      </c>
      <c r="G1082" s="1"/>
    </row>
    <row r="1083" spans="1:7" x14ac:dyDescent="0.25">
      <c r="A1083" s="7">
        <v>44927</v>
      </c>
      <c r="B1083" s="2" t="s">
        <v>8</v>
      </c>
      <c r="C1083" s="2" t="s">
        <v>10</v>
      </c>
      <c r="D1083" s="2">
        <v>4800</v>
      </c>
      <c r="E1083" s="4">
        <v>147271.63</v>
      </c>
      <c r="G1083" s="1"/>
    </row>
    <row r="1084" spans="1:7" x14ac:dyDescent="0.25">
      <c r="A1084" s="7">
        <v>44927</v>
      </c>
      <c r="B1084" s="2" t="s">
        <v>8</v>
      </c>
      <c r="C1084" s="2" t="s">
        <v>10</v>
      </c>
      <c r="D1084" s="2">
        <v>4900</v>
      </c>
      <c r="E1084" s="4">
        <v>31228.33</v>
      </c>
      <c r="G1084" s="1"/>
    </row>
    <row r="1085" spans="1:7" x14ac:dyDescent="0.25">
      <c r="A1085" s="7">
        <v>44927</v>
      </c>
      <c r="B1085" s="2" t="s">
        <v>8</v>
      </c>
      <c r="C1085" s="2" t="s">
        <v>10</v>
      </c>
      <c r="D1085" s="2">
        <v>4950</v>
      </c>
      <c r="E1085" s="4">
        <v>31485.4</v>
      </c>
      <c r="G1085" s="1"/>
    </row>
    <row r="1086" spans="1:7" x14ac:dyDescent="0.25">
      <c r="A1086" s="7">
        <v>44927</v>
      </c>
      <c r="B1086" s="2" t="s">
        <v>8</v>
      </c>
      <c r="C1086" s="2" t="s">
        <v>10</v>
      </c>
      <c r="D1086" s="2">
        <v>4999</v>
      </c>
      <c r="E1086" s="4">
        <v>327395.08</v>
      </c>
      <c r="G1086" s="1"/>
    </row>
    <row r="1087" spans="1:7" x14ac:dyDescent="0.25">
      <c r="A1087" s="7">
        <v>44927</v>
      </c>
      <c r="B1087" s="2" t="s">
        <v>9</v>
      </c>
      <c r="C1087" s="2" t="s">
        <v>10</v>
      </c>
      <c r="D1087" s="2">
        <v>4100</v>
      </c>
      <c r="E1087" s="4">
        <v>287455.05</v>
      </c>
      <c r="G1087" s="1"/>
    </row>
    <row r="1088" spans="1:7" x14ac:dyDescent="0.25">
      <c r="A1088" s="7">
        <v>44927</v>
      </c>
      <c r="B1088" s="2" t="s">
        <v>9</v>
      </c>
      <c r="C1088" s="2" t="s">
        <v>10</v>
      </c>
      <c r="D1088" s="2">
        <v>4110</v>
      </c>
      <c r="E1088" s="4">
        <v>57081.17</v>
      </c>
      <c r="G1088" s="1"/>
    </row>
    <row r="1089" spans="1:7" x14ac:dyDescent="0.25">
      <c r="A1089" s="7">
        <v>44927</v>
      </c>
      <c r="B1089" s="2" t="s">
        <v>9</v>
      </c>
      <c r="C1089" s="2" t="s">
        <v>10</v>
      </c>
      <c r="D1089" s="2">
        <v>4130</v>
      </c>
      <c r="E1089" s="4">
        <v>27474.32</v>
      </c>
      <c r="G1089" s="1"/>
    </row>
    <row r="1090" spans="1:7" x14ac:dyDescent="0.25">
      <c r="A1090" s="7">
        <v>44927</v>
      </c>
      <c r="B1090" s="2" t="s">
        <v>9</v>
      </c>
      <c r="C1090" s="2" t="s">
        <v>10</v>
      </c>
      <c r="D1090" s="2">
        <v>4140</v>
      </c>
      <c r="E1090" s="4">
        <v>11748.42</v>
      </c>
      <c r="G1090" s="1"/>
    </row>
    <row r="1091" spans="1:7" x14ac:dyDescent="0.25">
      <c r="A1091" s="7">
        <v>44927</v>
      </c>
      <c r="B1091" s="2" t="s">
        <v>9</v>
      </c>
      <c r="C1091" s="2" t="s">
        <v>10</v>
      </c>
      <c r="D1091" s="2">
        <v>4200</v>
      </c>
      <c r="E1091" s="4">
        <v>308856.46000000002</v>
      </c>
      <c r="G1091" s="1"/>
    </row>
    <row r="1092" spans="1:7" x14ac:dyDescent="0.25">
      <c r="A1092" s="7">
        <v>44927</v>
      </c>
      <c r="B1092" s="2" t="s">
        <v>9</v>
      </c>
      <c r="C1092" s="2" t="s">
        <v>10</v>
      </c>
      <c r="D1092" s="2">
        <v>4300</v>
      </c>
      <c r="E1092" s="4">
        <v>41898.46</v>
      </c>
      <c r="G1092" s="1"/>
    </row>
    <row r="1093" spans="1:7" x14ac:dyDescent="0.25">
      <c r="A1093" s="7">
        <v>44927</v>
      </c>
      <c r="B1093" s="2" t="s">
        <v>9</v>
      </c>
      <c r="C1093" s="2" t="s">
        <v>10</v>
      </c>
      <c r="D1093" s="2">
        <v>4400</v>
      </c>
      <c r="E1093" s="4">
        <v>22975.46</v>
      </c>
      <c r="G1093" s="1"/>
    </row>
    <row r="1094" spans="1:7" x14ac:dyDescent="0.25">
      <c r="A1094" s="7">
        <v>44927</v>
      </c>
      <c r="B1094" s="2" t="s">
        <v>9</v>
      </c>
      <c r="C1094" s="2" t="s">
        <v>10</v>
      </c>
      <c r="D1094" s="2">
        <v>4500</v>
      </c>
      <c r="E1094" s="4">
        <v>45219.35</v>
      </c>
      <c r="G1094" s="1"/>
    </row>
    <row r="1095" spans="1:7" x14ac:dyDescent="0.25">
      <c r="A1095" s="7">
        <v>44927</v>
      </c>
      <c r="B1095" s="2" t="s">
        <v>9</v>
      </c>
      <c r="C1095" s="2" t="s">
        <v>10</v>
      </c>
      <c r="D1095" s="2">
        <v>4700</v>
      </c>
      <c r="E1095" s="4">
        <v>143206.87</v>
      </c>
      <c r="G1095" s="1"/>
    </row>
    <row r="1096" spans="1:7" x14ac:dyDescent="0.25">
      <c r="A1096" s="7">
        <v>44927</v>
      </c>
      <c r="B1096" s="2" t="s">
        <v>9</v>
      </c>
      <c r="C1096" s="2" t="s">
        <v>10</v>
      </c>
      <c r="D1096" s="2">
        <v>4800</v>
      </c>
      <c r="E1096" s="4">
        <v>163429.13</v>
      </c>
      <c r="G1096" s="1"/>
    </row>
    <row r="1097" spans="1:7" x14ac:dyDescent="0.25">
      <c r="A1097" s="7">
        <v>44927</v>
      </c>
      <c r="B1097" s="2" t="s">
        <v>9</v>
      </c>
      <c r="C1097" s="2" t="s">
        <v>10</v>
      </c>
      <c r="D1097" s="2">
        <v>4900</v>
      </c>
      <c r="E1097" s="4">
        <v>36275.269999999997</v>
      </c>
      <c r="G1097" s="1"/>
    </row>
    <row r="1098" spans="1:7" x14ac:dyDescent="0.25">
      <c r="A1098" s="7">
        <v>44927</v>
      </c>
      <c r="B1098" s="2" t="s">
        <v>9</v>
      </c>
      <c r="C1098" s="2" t="s">
        <v>10</v>
      </c>
      <c r="D1098" s="2">
        <v>4950</v>
      </c>
      <c r="E1098" s="4">
        <v>31378.31</v>
      </c>
      <c r="G1098" s="1"/>
    </row>
    <row r="1099" spans="1:7" x14ac:dyDescent="0.25">
      <c r="A1099" s="7">
        <v>44927</v>
      </c>
      <c r="B1099" s="2" t="s">
        <v>9</v>
      </c>
      <c r="C1099" s="2" t="s">
        <v>10</v>
      </c>
      <c r="D1099" s="2">
        <v>4999</v>
      </c>
      <c r="E1099" s="4">
        <v>350898.8</v>
      </c>
      <c r="G1099" s="1"/>
    </row>
    <row r="1100" spans="1:7" x14ac:dyDescent="0.25">
      <c r="A1100" s="7">
        <v>44927</v>
      </c>
      <c r="B1100" s="2" t="s">
        <v>5</v>
      </c>
      <c r="C1100" s="2" t="s">
        <v>12</v>
      </c>
      <c r="D1100" s="2">
        <v>5100</v>
      </c>
      <c r="E1100" s="4">
        <v>19364.439999999999</v>
      </c>
      <c r="G1100" s="1"/>
    </row>
    <row r="1101" spans="1:7" x14ac:dyDescent="0.25">
      <c r="A1101" s="7">
        <v>44927</v>
      </c>
      <c r="B1101" s="2" t="s">
        <v>5</v>
      </c>
      <c r="C1101" s="2" t="s">
        <v>12</v>
      </c>
      <c r="D1101" s="2">
        <v>5130</v>
      </c>
      <c r="E1101" s="4">
        <v>1167.69</v>
      </c>
      <c r="G1101" s="1"/>
    </row>
    <row r="1102" spans="1:7" x14ac:dyDescent="0.25">
      <c r="A1102" s="7">
        <v>44927</v>
      </c>
      <c r="B1102" s="2" t="s">
        <v>5</v>
      </c>
      <c r="C1102" s="2" t="s">
        <v>12</v>
      </c>
      <c r="D1102" s="2">
        <v>5140</v>
      </c>
      <c r="E1102" s="4">
        <v>504.95</v>
      </c>
      <c r="G1102" s="1"/>
    </row>
    <row r="1103" spans="1:7" x14ac:dyDescent="0.25">
      <c r="A1103" s="7">
        <v>44927</v>
      </c>
      <c r="B1103" s="2" t="s">
        <v>5</v>
      </c>
      <c r="C1103" s="2" t="s">
        <v>12</v>
      </c>
      <c r="D1103" s="2">
        <v>5200</v>
      </c>
      <c r="E1103" s="4">
        <v>1095.27</v>
      </c>
      <c r="G1103" s="1"/>
    </row>
    <row r="1104" spans="1:7" x14ac:dyDescent="0.25">
      <c r="A1104" s="7">
        <v>44927</v>
      </c>
      <c r="B1104" s="2" t="s">
        <v>5</v>
      </c>
      <c r="C1104" s="2" t="s">
        <v>12</v>
      </c>
      <c r="D1104" s="2">
        <v>5300</v>
      </c>
      <c r="E1104" s="4">
        <v>1008.5</v>
      </c>
      <c r="G1104" s="1"/>
    </row>
    <row r="1105" spans="1:7" x14ac:dyDescent="0.25">
      <c r="A1105" s="7">
        <v>44927</v>
      </c>
      <c r="B1105" s="2" t="s">
        <v>5</v>
      </c>
      <c r="C1105" s="2" t="s">
        <v>12</v>
      </c>
      <c r="D1105" s="2">
        <v>5400</v>
      </c>
      <c r="E1105" s="4">
        <v>594.85</v>
      </c>
      <c r="G1105" s="1"/>
    </row>
    <row r="1106" spans="1:7" x14ac:dyDescent="0.25">
      <c r="A1106" s="7">
        <v>44927</v>
      </c>
      <c r="B1106" s="2" t="s">
        <v>5</v>
      </c>
      <c r="C1106" s="2" t="s">
        <v>12</v>
      </c>
      <c r="D1106" s="2">
        <v>5500</v>
      </c>
      <c r="E1106" s="4">
        <v>18636.32</v>
      </c>
      <c r="G1106" s="1"/>
    </row>
    <row r="1107" spans="1:7" x14ac:dyDescent="0.25">
      <c r="A1107" s="7">
        <v>44927</v>
      </c>
      <c r="B1107" s="2" t="s">
        <v>5</v>
      </c>
      <c r="C1107" s="2" t="s">
        <v>12</v>
      </c>
      <c r="D1107" s="2">
        <v>5700</v>
      </c>
      <c r="E1107" s="4">
        <v>2438.4299999999998</v>
      </c>
      <c r="G1107" s="1"/>
    </row>
    <row r="1108" spans="1:7" x14ac:dyDescent="0.25">
      <c r="A1108" s="7">
        <v>44927</v>
      </c>
      <c r="B1108" s="2" t="s">
        <v>5</v>
      </c>
      <c r="C1108" s="2" t="s">
        <v>12</v>
      </c>
      <c r="D1108" s="2">
        <v>5800</v>
      </c>
      <c r="E1108" s="4">
        <v>973.19</v>
      </c>
      <c r="G1108" s="1"/>
    </row>
    <row r="1109" spans="1:7" x14ac:dyDescent="0.25">
      <c r="A1109" s="7">
        <v>44927</v>
      </c>
      <c r="B1109" s="2" t="s">
        <v>5</v>
      </c>
      <c r="C1109" s="2" t="s">
        <v>12</v>
      </c>
      <c r="D1109" s="2">
        <v>6000</v>
      </c>
      <c r="E1109" s="4">
        <v>543.15</v>
      </c>
      <c r="G1109" s="1"/>
    </row>
    <row r="1110" spans="1:7" x14ac:dyDescent="0.25">
      <c r="A1110" s="7">
        <v>44927</v>
      </c>
      <c r="B1110" s="2" t="s">
        <v>5</v>
      </c>
      <c r="C1110" s="2" t="s">
        <v>12</v>
      </c>
      <c r="D1110" s="2">
        <v>6200</v>
      </c>
      <c r="E1110" s="4">
        <v>2331.35</v>
      </c>
      <c r="G1110" s="1"/>
    </row>
    <row r="1111" spans="1:7" x14ac:dyDescent="0.25">
      <c r="A1111" s="7">
        <v>44927</v>
      </c>
      <c r="B1111" s="2" t="s">
        <v>5</v>
      </c>
      <c r="C1111" s="2" t="s">
        <v>12</v>
      </c>
      <c r="D1111" s="2">
        <v>6400</v>
      </c>
      <c r="E1111" s="4">
        <v>3435.27</v>
      </c>
      <c r="G1111" s="1"/>
    </row>
    <row r="1112" spans="1:7" x14ac:dyDescent="0.25">
      <c r="A1112" s="7">
        <v>44927</v>
      </c>
      <c r="B1112" s="2" t="s">
        <v>5</v>
      </c>
      <c r="C1112" s="2" t="s">
        <v>12</v>
      </c>
      <c r="D1112" s="2">
        <v>6410</v>
      </c>
      <c r="E1112" s="4">
        <v>2490.5</v>
      </c>
      <c r="G1112" s="1"/>
    </row>
    <row r="1113" spans="1:7" x14ac:dyDescent="0.25">
      <c r="A1113" s="7">
        <v>44927</v>
      </c>
      <c r="B1113" s="2" t="s">
        <v>5</v>
      </c>
      <c r="C1113" s="2" t="s">
        <v>12</v>
      </c>
      <c r="D1113" s="2">
        <v>6420</v>
      </c>
      <c r="E1113" s="4">
        <v>1903.9</v>
      </c>
      <c r="G1113" s="1"/>
    </row>
    <row r="1114" spans="1:7" x14ac:dyDescent="0.25">
      <c r="A1114" s="7">
        <v>44927</v>
      </c>
      <c r="B1114" s="2" t="s">
        <v>5</v>
      </c>
      <c r="C1114" s="2" t="s">
        <v>12</v>
      </c>
      <c r="D1114" s="2">
        <v>6500</v>
      </c>
      <c r="E1114" s="4">
        <v>2909.13</v>
      </c>
      <c r="G1114" s="1"/>
    </row>
    <row r="1115" spans="1:7" x14ac:dyDescent="0.25">
      <c r="A1115" s="7">
        <v>44927</v>
      </c>
      <c r="B1115" s="2" t="s">
        <v>5</v>
      </c>
      <c r="C1115" s="2" t="s">
        <v>12</v>
      </c>
      <c r="D1115" s="2">
        <v>6600</v>
      </c>
      <c r="E1115" s="4">
        <v>4845.18</v>
      </c>
      <c r="G1115" s="1"/>
    </row>
    <row r="1116" spans="1:7" x14ac:dyDescent="0.25">
      <c r="A1116" s="7">
        <v>44927</v>
      </c>
      <c r="B1116" s="2" t="s">
        <v>5</v>
      </c>
      <c r="C1116" s="2" t="s">
        <v>12</v>
      </c>
      <c r="D1116" s="2">
        <v>6610</v>
      </c>
      <c r="E1116" s="4">
        <v>2454.69</v>
      </c>
      <c r="G1116" s="1"/>
    </row>
    <row r="1117" spans="1:7" x14ac:dyDescent="0.25">
      <c r="A1117" s="7">
        <v>44927</v>
      </c>
      <c r="B1117" s="2" t="s">
        <v>5</v>
      </c>
      <c r="C1117" s="2" t="s">
        <v>12</v>
      </c>
      <c r="D1117" s="2">
        <v>6620</v>
      </c>
      <c r="E1117" s="4">
        <v>982.51</v>
      </c>
      <c r="G1117" s="1"/>
    </row>
    <row r="1118" spans="1:7" x14ac:dyDescent="0.25">
      <c r="A1118" s="7">
        <v>44927</v>
      </c>
      <c r="B1118" s="2" t="s">
        <v>5</v>
      </c>
      <c r="C1118" s="2" t="s">
        <v>12</v>
      </c>
      <c r="D1118" s="2">
        <v>6700</v>
      </c>
      <c r="E1118" s="4">
        <v>572.86</v>
      </c>
      <c r="G1118" s="1"/>
    </row>
    <row r="1119" spans="1:7" x14ac:dyDescent="0.25">
      <c r="A1119" s="7">
        <v>44927</v>
      </c>
      <c r="B1119" s="2" t="s">
        <v>5</v>
      </c>
      <c r="C1119" s="2" t="s">
        <v>12</v>
      </c>
      <c r="D1119" s="2">
        <v>6999</v>
      </c>
      <c r="E1119" s="4">
        <v>1576.28</v>
      </c>
      <c r="G1119" s="1"/>
    </row>
    <row r="1120" spans="1:7" x14ac:dyDescent="0.25">
      <c r="A1120" s="7">
        <v>44927</v>
      </c>
      <c r="B1120" s="2" t="s">
        <v>8</v>
      </c>
      <c r="C1120" s="2" t="s">
        <v>12</v>
      </c>
      <c r="D1120" s="2">
        <v>5100</v>
      </c>
      <c r="E1120" s="4">
        <v>20566.02</v>
      </c>
      <c r="G1120" s="1"/>
    </row>
    <row r="1121" spans="1:7" x14ac:dyDescent="0.25">
      <c r="A1121" s="7">
        <v>44927</v>
      </c>
      <c r="B1121" s="2" t="s">
        <v>8</v>
      </c>
      <c r="C1121" s="2" t="s">
        <v>12</v>
      </c>
      <c r="D1121" s="2">
        <v>5130</v>
      </c>
      <c r="E1121" s="4">
        <v>1228.8900000000001</v>
      </c>
      <c r="G1121" s="1"/>
    </row>
    <row r="1122" spans="1:7" x14ac:dyDescent="0.25">
      <c r="A1122" s="7">
        <v>44927</v>
      </c>
      <c r="B1122" s="2" t="s">
        <v>8</v>
      </c>
      <c r="C1122" s="2" t="s">
        <v>12</v>
      </c>
      <c r="D1122" s="2">
        <v>5140</v>
      </c>
      <c r="E1122" s="4">
        <v>524.87</v>
      </c>
      <c r="G1122" s="1"/>
    </row>
    <row r="1123" spans="1:7" x14ac:dyDescent="0.25">
      <c r="A1123" s="7">
        <v>44927</v>
      </c>
      <c r="B1123" s="2" t="s">
        <v>8</v>
      </c>
      <c r="C1123" s="2" t="s">
        <v>12</v>
      </c>
      <c r="D1123" s="2">
        <v>5200</v>
      </c>
      <c r="E1123" s="4">
        <v>1110.94</v>
      </c>
      <c r="G1123" s="1"/>
    </row>
    <row r="1124" spans="1:7" x14ac:dyDescent="0.25">
      <c r="A1124" s="7">
        <v>44927</v>
      </c>
      <c r="B1124" s="2" t="s">
        <v>8</v>
      </c>
      <c r="C1124" s="2" t="s">
        <v>12</v>
      </c>
      <c r="D1124" s="2">
        <v>5300</v>
      </c>
      <c r="E1124" s="4">
        <v>1003.47</v>
      </c>
      <c r="G1124" s="1"/>
    </row>
    <row r="1125" spans="1:7" x14ac:dyDescent="0.25">
      <c r="A1125" s="7">
        <v>44927</v>
      </c>
      <c r="B1125" s="2" t="s">
        <v>8</v>
      </c>
      <c r="C1125" s="2" t="s">
        <v>12</v>
      </c>
      <c r="D1125" s="2">
        <v>5400</v>
      </c>
      <c r="E1125" s="4">
        <v>612.71</v>
      </c>
      <c r="G1125" s="1"/>
    </row>
    <row r="1126" spans="1:7" x14ac:dyDescent="0.25">
      <c r="A1126" s="7">
        <v>44927</v>
      </c>
      <c r="B1126" s="2" t="s">
        <v>8</v>
      </c>
      <c r="C1126" s="2" t="s">
        <v>12</v>
      </c>
      <c r="D1126" s="2">
        <v>5500</v>
      </c>
      <c r="E1126" s="4">
        <v>18984.07</v>
      </c>
      <c r="G1126" s="1"/>
    </row>
    <row r="1127" spans="1:7" x14ac:dyDescent="0.25">
      <c r="A1127" s="7">
        <v>44927</v>
      </c>
      <c r="B1127" s="2" t="s">
        <v>8</v>
      </c>
      <c r="C1127" s="2" t="s">
        <v>12</v>
      </c>
      <c r="D1127" s="2">
        <v>5700</v>
      </c>
      <c r="E1127" s="4">
        <v>2431.4</v>
      </c>
      <c r="G1127" s="1"/>
    </row>
    <row r="1128" spans="1:7" x14ac:dyDescent="0.25">
      <c r="A1128" s="7">
        <v>44927</v>
      </c>
      <c r="B1128" s="2" t="s">
        <v>8</v>
      </c>
      <c r="C1128" s="2" t="s">
        <v>12</v>
      </c>
      <c r="D1128" s="2">
        <v>5800</v>
      </c>
      <c r="E1128" s="4">
        <v>1026.3399999999999</v>
      </c>
      <c r="G1128" s="1"/>
    </row>
    <row r="1129" spans="1:7" x14ac:dyDescent="0.25">
      <c r="A1129" s="7">
        <v>44927</v>
      </c>
      <c r="B1129" s="2" t="s">
        <v>8</v>
      </c>
      <c r="C1129" s="2" t="s">
        <v>12</v>
      </c>
      <c r="D1129" s="2">
        <v>6000</v>
      </c>
      <c r="E1129" s="4">
        <v>561.95000000000005</v>
      </c>
      <c r="G1129" s="1"/>
    </row>
    <row r="1130" spans="1:7" x14ac:dyDescent="0.25">
      <c r="A1130" s="7">
        <v>44927</v>
      </c>
      <c r="B1130" s="2" t="s">
        <v>8</v>
      </c>
      <c r="C1130" s="2" t="s">
        <v>12</v>
      </c>
      <c r="D1130" s="2">
        <v>6200</v>
      </c>
      <c r="E1130" s="4">
        <v>2431.69</v>
      </c>
      <c r="G1130" s="1"/>
    </row>
    <row r="1131" spans="1:7" x14ac:dyDescent="0.25">
      <c r="A1131" s="7">
        <v>44927</v>
      </c>
      <c r="B1131" s="2" t="s">
        <v>8</v>
      </c>
      <c r="C1131" s="2" t="s">
        <v>12</v>
      </c>
      <c r="D1131" s="2">
        <v>6400</v>
      </c>
      <c r="E1131" s="4">
        <v>3625.55</v>
      </c>
      <c r="G1131" s="1"/>
    </row>
    <row r="1132" spans="1:7" x14ac:dyDescent="0.25">
      <c r="A1132" s="7">
        <v>44927</v>
      </c>
      <c r="B1132" s="2" t="s">
        <v>8</v>
      </c>
      <c r="C1132" s="2" t="s">
        <v>12</v>
      </c>
      <c r="D1132" s="2">
        <v>6410</v>
      </c>
      <c r="E1132" s="4">
        <v>2552.56</v>
      </c>
      <c r="G1132" s="1"/>
    </row>
    <row r="1133" spans="1:7" x14ac:dyDescent="0.25">
      <c r="A1133" s="7">
        <v>44927</v>
      </c>
      <c r="B1133" s="2" t="s">
        <v>8</v>
      </c>
      <c r="C1133" s="2" t="s">
        <v>12</v>
      </c>
      <c r="D1133" s="2">
        <v>6420</v>
      </c>
      <c r="E1133" s="4">
        <v>1942.68</v>
      </c>
      <c r="G1133" s="1"/>
    </row>
    <row r="1134" spans="1:7" x14ac:dyDescent="0.25">
      <c r="A1134" s="7">
        <v>44927</v>
      </c>
      <c r="B1134" s="2" t="s">
        <v>8</v>
      </c>
      <c r="C1134" s="2" t="s">
        <v>12</v>
      </c>
      <c r="D1134" s="2">
        <v>6500</v>
      </c>
      <c r="E1134" s="4">
        <v>3102.73</v>
      </c>
      <c r="G1134" s="1"/>
    </row>
    <row r="1135" spans="1:7" x14ac:dyDescent="0.25">
      <c r="A1135" s="7">
        <v>44927</v>
      </c>
      <c r="B1135" s="2" t="s">
        <v>8</v>
      </c>
      <c r="C1135" s="2" t="s">
        <v>12</v>
      </c>
      <c r="D1135" s="2">
        <v>6600</v>
      </c>
      <c r="E1135" s="4">
        <v>5098.37</v>
      </c>
      <c r="G1135" s="1"/>
    </row>
    <row r="1136" spans="1:7" x14ac:dyDescent="0.25">
      <c r="A1136" s="7">
        <v>44927</v>
      </c>
      <c r="B1136" s="2" t="s">
        <v>8</v>
      </c>
      <c r="C1136" s="2" t="s">
        <v>12</v>
      </c>
      <c r="D1136" s="2">
        <v>6610</v>
      </c>
      <c r="E1136" s="4">
        <v>2479.41</v>
      </c>
      <c r="G1136" s="1"/>
    </row>
    <row r="1137" spans="1:7" x14ac:dyDescent="0.25">
      <c r="A1137" s="7">
        <v>44927</v>
      </c>
      <c r="B1137" s="2" t="s">
        <v>8</v>
      </c>
      <c r="C1137" s="2" t="s">
        <v>12</v>
      </c>
      <c r="D1137" s="2">
        <v>6620</v>
      </c>
      <c r="E1137" s="4">
        <v>1025.31</v>
      </c>
      <c r="G1137" s="1"/>
    </row>
    <row r="1138" spans="1:7" x14ac:dyDescent="0.25">
      <c r="A1138" s="7">
        <v>44927</v>
      </c>
      <c r="B1138" s="2" t="s">
        <v>8</v>
      </c>
      <c r="C1138" s="2" t="s">
        <v>12</v>
      </c>
      <c r="D1138" s="2">
        <v>6700</v>
      </c>
      <c r="E1138" s="4">
        <v>579.02</v>
      </c>
      <c r="G1138" s="1"/>
    </row>
    <row r="1139" spans="1:7" x14ac:dyDescent="0.25">
      <c r="A1139" s="7">
        <v>44927</v>
      </c>
      <c r="B1139" s="2" t="s">
        <v>8</v>
      </c>
      <c r="C1139" s="2" t="s">
        <v>12</v>
      </c>
      <c r="D1139" s="2">
        <v>6999</v>
      </c>
      <c r="E1139" s="4">
        <v>1631.26</v>
      </c>
      <c r="G1139" s="1"/>
    </row>
    <row r="1140" spans="1:7" x14ac:dyDescent="0.25">
      <c r="A1140" s="7">
        <v>44927</v>
      </c>
      <c r="B1140" s="2" t="s">
        <v>9</v>
      </c>
      <c r="C1140" s="2" t="s">
        <v>12</v>
      </c>
      <c r="D1140" s="2">
        <v>5100</v>
      </c>
      <c r="E1140" s="4">
        <v>21063.38</v>
      </c>
      <c r="G1140" s="1"/>
    </row>
    <row r="1141" spans="1:7" x14ac:dyDescent="0.25">
      <c r="A1141" s="7">
        <v>44927</v>
      </c>
      <c r="B1141" s="2" t="s">
        <v>9</v>
      </c>
      <c r="C1141" s="2" t="s">
        <v>12</v>
      </c>
      <c r="D1141" s="2">
        <v>5130</v>
      </c>
      <c r="E1141" s="4">
        <v>1250.8900000000001</v>
      </c>
      <c r="G1141" s="1"/>
    </row>
    <row r="1142" spans="1:7" x14ac:dyDescent="0.25">
      <c r="A1142" s="7">
        <v>44927</v>
      </c>
      <c r="B1142" s="2" t="s">
        <v>9</v>
      </c>
      <c r="C1142" s="2" t="s">
        <v>12</v>
      </c>
      <c r="D1142" s="2">
        <v>5140</v>
      </c>
      <c r="E1142" s="4">
        <v>526.20000000000005</v>
      </c>
      <c r="G1142" s="1"/>
    </row>
    <row r="1143" spans="1:7" x14ac:dyDescent="0.25">
      <c r="A1143" s="7">
        <v>44927</v>
      </c>
      <c r="B1143" s="2" t="s">
        <v>9</v>
      </c>
      <c r="C1143" s="2" t="s">
        <v>12</v>
      </c>
      <c r="D1143" s="2">
        <v>5200</v>
      </c>
      <c r="E1143" s="4">
        <v>1166.07</v>
      </c>
      <c r="G1143" s="1"/>
    </row>
    <row r="1144" spans="1:7" x14ac:dyDescent="0.25">
      <c r="A1144" s="7">
        <v>44927</v>
      </c>
      <c r="B1144" s="2" t="s">
        <v>9</v>
      </c>
      <c r="C1144" s="2" t="s">
        <v>12</v>
      </c>
      <c r="D1144" s="2">
        <v>5300</v>
      </c>
      <c r="E1144" s="4">
        <v>1055.47</v>
      </c>
      <c r="G1144" s="1"/>
    </row>
    <row r="1145" spans="1:7" x14ac:dyDescent="0.25">
      <c r="A1145" s="7">
        <v>44927</v>
      </c>
      <c r="B1145" s="2" t="s">
        <v>9</v>
      </c>
      <c r="C1145" s="2" t="s">
        <v>12</v>
      </c>
      <c r="D1145" s="2">
        <v>5400</v>
      </c>
      <c r="E1145" s="4">
        <v>640.38</v>
      </c>
      <c r="G1145" s="1"/>
    </row>
    <row r="1146" spans="1:7" x14ac:dyDescent="0.25">
      <c r="A1146" s="7">
        <v>44927</v>
      </c>
      <c r="B1146" s="2" t="s">
        <v>9</v>
      </c>
      <c r="C1146" s="2" t="s">
        <v>12</v>
      </c>
      <c r="D1146" s="2">
        <v>5500</v>
      </c>
      <c r="E1146" s="4">
        <v>19668.509999999998</v>
      </c>
      <c r="G1146" s="1"/>
    </row>
    <row r="1147" spans="1:7" x14ac:dyDescent="0.25">
      <c r="A1147" s="7">
        <v>44927</v>
      </c>
      <c r="B1147" s="2" t="s">
        <v>9</v>
      </c>
      <c r="C1147" s="2" t="s">
        <v>12</v>
      </c>
      <c r="D1147" s="2">
        <v>5700</v>
      </c>
      <c r="E1147" s="4">
        <v>2611.0700000000002</v>
      </c>
      <c r="G1147" s="1"/>
    </row>
    <row r="1148" spans="1:7" x14ac:dyDescent="0.25">
      <c r="A1148" s="7">
        <v>44927</v>
      </c>
      <c r="B1148" s="2" t="s">
        <v>9</v>
      </c>
      <c r="C1148" s="2" t="s">
        <v>12</v>
      </c>
      <c r="D1148" s="2">
        <v>5800</v>
      </c>
      <c r="E1148" s="4">
        <v>1052.1300000000001</v>
      </c>
      <c r="G1148" s="1"/>
    </row>
    <row r="1149" spans="1:7" x14ac:dyDescent="0.25">
      <c r="A1149" s="7">
        <v>44927</v>
      </c>
      <c r="B1149" s="2" t="s">
        <v>9</v>
      </c>
      <c r="C1149" s="2" t="s">
        <v>12</v>
      </c>
      <c r="D1149" s="2">
        <v>6000</v>
      </c>
      <c r="E1149" s="4">
        <v>580.41999999999996</v>
      </c>
      <c r="G1149" s="1"/>
    </row>
    <row r="1150" spans="1:7" x14ac:dyDescent="0.25">
      <c r="A1150" s="7">
        <v>44927</v>
      </c>
      <c r="B1150" s="2" t="s">
        <v>9</v>
      </c>
      <c r="C1150" s="2" t="s">
        <v>12</v>
      </c>
      <c r="D1150" s="2">
        <v>6200</v>
      </c>
      <c r="E1150" s="4">
        <v>2503.9</v>
      </c>
      <c r="G1150" s="1"/>
    </row>
    <row r="1151" spans="1:7" x14ac:dyDescent="0.25">
      <c r="A1151" s="7">
        <v>44927</v>
      </c>
      <c r="B1151" s="2" t="s">
        <v>9</v>
      </c>
      <c r="C1151" s="2" t="s">
        <v>12</v>
      </c>
      <c r="D1151" s="2">
        <v>6400</v>
      </c>
      <c r="E1151" s="4">
        <v>3696.7</v>
      </c>
      <c r="G1151" s="1"/>
    </row>
    <row r="1152" spans="1:7" x14ac:dyDescent="0.25">
      <c r="A1152" s="7">
        <v>44927</v>
      </c>
      <c r="B1152" s="2" t="s">
        <v>9</v>
      </c>
      <c r="C1152" s="2" t="s">
        <v>12</v>
      </c>
      <c r="D1152" s="2">
        <v>6410</v>
      </c>
      <c r="E1152" s="4">
        <v>2684.02</v>
      </c>
      <c r="G1152" s="1"/>
    </row>
    <row r="1153" spans="1:7" x14ac:dyDescent="0.25">
      <c r="A1153" s="7">
        <v>44927</v>
      </c>
      <c r="B1153" s="2" t="s">
        <v>9</v>
      </c>
      <c r="C1153" s="2" t="s">
        <v>12</v>
      </c>
      <c r="D1153" s="2">
        <v>6420</v>
      </c>
      <c r="E1153" s="4">
        <v>2023.42</v>
      </c>
      <c r="G1153" s="1"/>
    </row>
    <row r="1154" spans="1:7" x14ac:dyDescent="0.25">
      <c r="A1154" s="7">
        <v>44927</v>
      </c>
      <c r="B1154" s="2" t="s">
        <v>9</v>
      </c>
      <c r="C1154" s="2" t="s">
        <v>12</v>
      </c>
      <c r="D1154" s="2">
        <v>6500</v>
      </c>
      <c r="E1154" s="4">
        <v>3092.22</v>
      </c>
      <c r="G1154" s="1"/>
    </row>
    <row r="1155" spans="1:7" x14ac:dyDescent="0.25">
      <c r="A1155" s="7">
        <v>44927</v>
      </c>
      <c r="B1155" s="2" t="s">
        <v>9</v>
      </c>
      <c r="C1155" s="2" t="s">
        <v>12</v>
      </c>
      <c r="D1155" s="2">
        <v>6600</v>
      </c>
      <c r="E1155" s="4">
        <v>5348.07</v>
      </c>
      <c r="G1155" s="1"/>
    </row>
    <row r="1156" spans="1:7" x14ac:dyDescent="0.25">
      <c r="A1156" s="7">
        <v>44927</v>
      </c>
      <c r="B1156" s="2" t="s">
        <v>9</v>
      </c>
      <c r="C1156" s="2" t="s">
        <v>12</v>
      </c>
      <c r="D1156" s="2">
        <v>6610</v>
      </c>
      <c r="E1156" s="4">
        <v>2681.58</v>
      </c>
      <c r="G1156" s="1"/>
    </row>
    <row r="1157" spans="1:7" x14ac:dyDescent="0.25">
      <c r="A1157" s="7">
        <v>44927</v>
      </c>
      <c r="B1157" s="2" t="s">
        <v>9</v>
      </c>
      <c r="C1157" s="2" t="s">
        <v>12</v>
      </c>
      <c r="D1157" s="2">
        <v>6620</v>
      </c>
      <c r="E1157" s="4">
        <v>1033.45</v>
      </c>
      <c r="G1157" s="1"/>
    </row>
    <row r="1158" spans="1:7" x14ac:dyDescent="0.25">
      <c r="A1158" s="7">
        <v>44927</v>
      </c>
      <c r="B1158" s="2" t="s">
        <v>9</v>
      </c>
      <c r="C1158" s="2" t="s">
        <v>12</v>
      </c>
      <c r="D1158" s="2">
        <v>6700</v>
      </c>
      <c r="E1158" s="4">
        <v>601.46</v>
      </c>
      <c r="G1158" s="1"/>
    </row>
    <row r="1159" spans="1:7" x14ac:dyDescent="0.25">
      <c r="A1159" s="7">
        <v>44927</v>
      </c>
      <c r="B1159" s="2" t="s">
        <v>9</v>
      </c>
      <c r="C1159" s="2" t="s">
        <v>12</v>
      </c>
      <c r="D1159" s="2">
        <v>6999</v>
      </c>
      <c r="E1159" s="4">
        <v>1678.68</v>
      </c>
      <c r="G1159" s="1"/>
    </row>
    <row r="1160" spans="1:7" x14ac:dyDescent="0.25">
      <c r="A1160" s="7">
        <v>44927</v>
      </c>
      <c r="B1160" s="2" t="s">
        <v>5</v>
      </c>
      <c r="C1160" s="2" t="s">
        <v>14</v>
      </c>
      <c r="D1160" s="2">
        <v>5100</v>
      </c>
      <c r="E1160" s="4">
        <v>12023.75</v>
      </c>
      <c r="G1160" s="1"/>
    </row>
    <row r="1161" spans="1:7" x14ac:dyDescent="0.25">
      <c r="A1161" s="7">
        <v>44927</v>
      </c>
      <c r="B1161" s="2" t="s">
        <v>5</v>
      </c>
      <c r="C1161" s="2" t="s">
        <v>14</v>
      </c>
      <c r="D1161" s="2">
        <v>5130</v>
      </c>
      <c r="E1161" s="4">
        <v>695.55</v>
      </c>
      <c r="G1161" s="1"/>
    </row>
    <row r="1162" spans="1:7" x14ac:dyDescent="0.25">
      <c r="A1162" s="7">
        <v>44927</v>
      </c>
      <c r="B1162" s="2" t="s">
        <v>5</v>
      </c>
      <c r="C1162" s="2" t="s">
        <v>14</v>
      </c>
      <c r="D1162" s="2">
        <v>5140</v>
      </c>
      <c r="E1162" s="4">
        <v>290.7</v>
      </c>
      <c r="G1162" s="1"/>
    </row>
    <row r="1163" spans="1:7" x14ac:dyDescent="0.25">
      <c r="A1163" s="7">
        <v>44927</v>
      </c>
      <c r="B1163" s="2" t="s">
        <v>5</v>
      </c>
      <c r="C1163" s="2" t="s">
        <v>14</v>
      </c>
      <c r="D1163" s="2">
        <v>5200</v>
      </c>
      <c r="E1163" s="4">
        <v>695.12</v>
      </c>
      <c r="G1163" s="1"/>
    </row>
    <row r="1164" spans="1:7" x14ac:dyDescent="0.25">
      <c r="A1164" s="7">
        <v>44927</v>
      </c>
      <c r="B1164" s="2" t="s">
        <v>5</v>
      </c>
      <c r="C1164" s="2" t="s">
        <v>14</v>
      </c>
      <c r="D1164" s="2">
        <v>5300</v>
      </c>
      <c r="E1164" s="4">
        <v>15144.62</v>
      </c>
      <c r="G1164" s="1"/>
    </row>
    <row r="1165" spans="1:7" x14ac:dyDescent="0.25">
      <c r="A1165" s="7">
        <v>44927</v>
      </c>
      <c r="B1165" s="2" t="s">
        <v>5</v>
      </c>
      <c r="C1165" s="2" t="s">
        <v>14</v>
      </c>
      <c r="D1165" s="2">
        <v>5400</v>
      </c>
      <c r="E1165" s="4">
        <v>402.42</v>
      </c>
      <c r="G1165" s="1"/>
    </row>
    <row r="1166" spans="1:7" x14ac:dyDescent="0.25">
      <c r="A1166" s="7">
        <v>44927</v>
      </c>
      <c r="B1166" s="2" t="s">
        <v>5</v>
      </c>
      <c r="C1166" s="2" t="s">
        <v>14</v>
      </c>
      <c r="D1166" s="2">
        <v>5500</v>
      </c>
      <c r="E1166" s="4">
        <v>10766.88</v>
      </c>
      <c r="G1166" s="1"/>
    </row>
    <row r="1167" spans="1:7" x14ac:dyDescent="0.25">
      <c r="A1167" s="7">
        <v>44927</v>
      </c>
      <c r="B1167" s="2" t="s">
        <v>5</v>
      </c>
      <c r="C1167" s="2" t="s">
        <v>14</v>
      </c>
      <c r="D1167" s="2">
        <v>5700</v>
      </c>
      <c r="E1167" s="4">
        <v>1482.61</v>
      </c>
      <c r="G1167" s="1"/>
    </row>
    <row r="1168" spans="1:7" x14ac:dyDescent="0.25">
      <c r="A1168" s="7">
        <v>44927</v>
      </c>
      <c r="B1168" s="2" t="s">
        <v>5</v>
      </c>
      <c r="C1168" s="2" t="s">
        <v>14</v>
      </c>
      <c r="D1168" s="2">
        <v>5800</v>
      </c>
      <c r="E1168" s="4">
        <v>602.22</v>
      </c>
      <c r="G1168" s="1"/>
    </row>
    <row r="1169" spans="1:7" x14ac:dyDescent="0.25">
      <c r="A1169" s="7">
        <v>44927</v>
      </c>
      <c r="B1169" s="2" t="s">
        <v>5</v>
      </c>
      <c r="C1169" s="2" t="s">
        <v>14</v>
      </c>
      <c r="D1169" s="2">
        <v>6000</v>
      </c>
      <c r="E1169" s="4">
        <v>290.37</v>
      </c>
      <c r="G1169" s="1"/>
    </row>
    <row r="1170" spans="1:7" x14ac:dyDescent="0.25">
      <c r="A1170" s="7">
        <v>44927</v>
      </c>
      <c r="B1170" s="2" t="s">
        <v>5</v>
      </c>
      <c r="C1170" s="2" t="s">
        <v>14</v>
      </c>
      <c r="D1170" s="2">
        <v>6200</v>
      </c>
      <c r="E1170" s="4">
        <v>1356.56</v>
      </c>
      <c r="G1170" s="1"/>
    </row>
    <row r="1171" spans="1:7" x14ac:dyDescent="0.25">
      <c r="A1171" s="7">
        <v>44927</v>
      </c>
      <c r="B1171" s="2" t="s">
        <v>5</v>
      </c>
      <c r="C1171" s="2" t="s">
        <v>14</v>
      </c>
      <c r="D1171" s="2">
        <v>6400</v>
      </c>
      <c r="E1171" s="4">
        <v>2081.9</v>
      </c>
      <c r="G1171" s="1"/>
    </row>
    <row r="1172" spans="1:7" x14ac:dyDescent="0.25">
      <c r="A1172" s="7">
        <v>44927</v>
      </c>
      <c r="B1172" s="2" t="s">
        <v>5</v>
      </c>
      <c r="C1172" s="2" t="s">
        <v>14</v>
      </c>
      <c r="D1172" s="2">
        <v>6410</v>
      </c>
      <c r="E1172" s="4">
        <v>1509.73</v>
      </c>
      <c r="G1172" s="1"/>
    </row>
    <row r="1173" spans="1:7" x14ac:dyDescent="0.25">
      <c r="A1173" s="7">
        <v>44927</v>
      </c>
      <c r="B1173" s="2" t="s">
        <v>5</v>
      </c>
      <c r="C1173" s="2" t="s">
        <v>14</v>
      </c>
      <c r="D1173" s="2">
        <v>6420</v>
      </c>
      <c r="E1173" s="4">
        <v>1110.6400000000001</v>
      </c>
      <c r="G1173" s="1"/>
    </row>
    <row r="1174" spans="1:7" x14ac:dyDescent="0.25">
      <c r="A1174" s="7">
        <v>44927</v>
      </c>
      <c r="B1174" s="2" t="s">
        <v>5</v>
      </c>
      <c r="C1174" s="2" t="s">
        <v>14</v>
      </c>
      <c r="D1174" s="2">
        <v>6500</v>
      </c>
      <c r="E1174" s="4">
        <v>1816.24</v>
      </c>
      <c r="G1174" s="1"/>
    </row>
    <row r="1175" spans="1:7" x14ac:dyDescent="0.25">
      <c r="A1175" s="7">
        <v>44927</v>
      </c>
      <c r="B1175" s="2" t="s">
        <v>5</v>
      </c>
      <c r="C1175" s="2" t="s">
        <v>14</v>
      </c>
      <c r="D1175" s="2">
        <v>6600</v>
      </c>
      <c r="E1175" s="4">
        <v>3015.45</v>
      </c>
      <c r="G1175" s="1"/>
    </row>
    <row r="1176" spans="1:7" x14ac:dyDescent="0.25">
      <c r="A1176" s="7">
        <v>44927</v>
      </c>
      <c r="B1176" s="2" t="s">
        <v>5</v>
      </c>
      <c r="C1176" s="2" t="s">
        <v>14</v>
      </c>
      <c r="D1176" s="2">
        <v>6610</v>
      </c>
      <c r="E1176" s="4">
        <v>1461.67</v>
      </c>
      <c r="G1176" s="1"/>
    </row>
    <row r="1177" spans="1:7" x14ac:dyDescent="0.25">
      <c r="A1177" s="7">
        <v>44927</v>
      </c>
      <c r="B1177" s="2" t="s">
        <v>5</v>
      </c>
      <c r="C1177" s="2" t="s">
        <v>14</v>
      </c>
      <c r="D1177" s="2">
        <v>6620</v>
      </c>
      <c r="E1177" s="4">
        <v>594.83000000000004</v>
      </c>
      <c r="G1177" s="1"/>
    </row>
    <row r="1178" spans="1:7" x14ac:dyDescent="0.25">
      <c r="A1178" s="7">
        <v>44927</v>
      </c>
      <c r="B1178" s="2" t="s">
        <v>5</v>
      </c>
      <c r="C1178" s="2" t="s">
        <v>14</v>
      </c>
      <c r="D1178" s="2">
        <v>6700</v>
      </c>
      <c r="E1178" s="4">
        <v>293.11</v>
      </c>
      <c r="G1178" s="1"/>
    </row>
    <row r="1179" spans="1:7" x14ac:dyDescent="0.25">
      <c r="A1179" s="7">
        <v>44927</v>
      </c>
      <c r="B1179" s="2" t="s">
        <v>5</v>
      </c>
      <c r="C1179" s="2" t="s">
        <v>14</v>
      </c>
      <c r="D1179" s="2">
        <v>6999</v>
      </c>
      <c r="E1179" s="4">
        <v>963.79</v>
      </c>
      <c r="G1179" s="1"/>
    </row>
    <row r="1180" spans="1:7" x14ac:dyDescent="0.25">
      <c r="A1180" s="7">
        <v>44927</v>
      </c>
      <c r="B1180" s="2" t="s">
        <v>8</v>
      </c>
      <c r="C1180" s="2" t="s">
        <v>14</v>
      </c>
      <c r="D1180" s="2">
        <v>5100</v>
      </c>
      <c r="E1180" s="4">
        <v>12418.7</v>
      </c>
      <c r="G1180" s="1"/>
    </row>
    <row r="1181" spans="1:7" x14ac:dyDescent="0.25">
      <c r="A1181" s="7">
        <v>44927</v>
      </c>
      <c r="B1181" s="2" t="s">
        <v>8</v>
      </c>
      <c r="C1181" s="2" t="s">
        <v>14</v>
      </c>
      <c r="D1181" s="2">
        <v>5130</v>
      </c>
      <c r="E1181" s="4">
        <v>689.52</v>
      </c>
      <c r="G1181" s="1"/>
    </row>
    <row r="1182" spans="1:7" x14ac:dyDescent="0.25">
      <c r="A1182" s="7">
        <v>44927</v>
      </c>
      <c r="B1182" s="2" t="s">
        <v>8</v>
      </c>
      <c r="C1182" s="2" t="s">
        <v>14</v>
      </c>
      <c r="D1182" s="2">
        <v>5140</v>
      </c>
      <c r="E1182" s="4">
        <v>293.01</v>
      </c>
      <c r="G1182" s="1"/>
    </row>
    <row r="1183" spans="1:7" x14ac:dyDescent="0.25">
      <c r="A1183" s="7">
        <v>44927</v>
      </c>
      <c r="B1183" s="2" t="s">
        <v>8</v>
      </c>
      <c r="C1183" s="2" t="s">
        <v>14</v>
      </c>
      <c r="D1183" s="2">
        <v>5200</v>
      </c>
      <c r="E1183" s="4">
        <v>675.72</v>
      </c>
      <c r="G1183" s="1"/>
    </row>
    <row r="1184" spans="1:7" x14ac:dyDescent="0.25">
      <c r="A1184" s="7">
        <v>44927</v>
      </c>
      <c r="B1184" s="2" t="s">
        <v>8</v>
      </c>
      <c r="C1184" s="2" t="s">
        <v>14</v>
      </c>
      <c r="D1184" s="2">
        <v>5300</v>
      </c>
      <c r="E1184" s="4">
        <v>15914.14</v>
      </c>
      <c r="G1184" s="1"/>
    </row>
    <row r="1185" spans="1:7" x14ac:dyDescent="0.25">
      <c r="A1185" s="7">
        <v>44927</v>
      </c>
      <c r="B1185" s="2" t="s">
        <v>8</v>
      </c>
      <c r="C1185" s="2" t="s">
        <v>14</v>
      </c>
      <c r="D1185" s="2">
        <v>5400</v>
      </c>
      <c r="E1185" s="4">
        <v>403.23</v>
      </c>
      <c r="G1185" s="1"/>
    </row>
    <row r="1186" spans="1:7" x14ac:dyDescent="0.25">
      <c r="A1186" s="7">
        <v>44927</v>
      </c>
      <c r="B1186" s="2" t="s">
        <v>8</v>
      </c>
      <c r="C1186" s="2" t="s">
        <v>14</v>
      </c>
      <c r="D1186" s="2">
        <v>5500</v>
      </c>
      <c r="E1186" s="4">
        <v>11471.92</v>
      </c>
      <c r="G1186" s="1"/>
    </row>
    <row r="1187" spans="1:7" x14ac:dyDescent="0.25">
      <c r="A1187" s="7">
        <v>44927</v>
      </c>
      <c r="B1187" s="2" t="s">
        <v>8</v>
      </c>
      <c r="C1187" s="2" t="s">
        <v>14</v>
      </c>
      <c r="D1187" s="2">
        <v>5700</v>
      </c>
      <c r="E1187" s="4">
        <v>1446.98</v>
      </c>
      <c r="G1187" s="1"/>
    </row>
    <row r="1188" spans="1:7" x14ac:dyDescent="0.25">
      <c r="A1188" s="7">
        <v>44927</v>
      </c>
      <c r="B1188" s="2" t="s">
        <v>8</v>
      </c>
      <c r="C1188" s="2" t="s">
        <v>14</v>
      </c>
      <c r="D1188" s="2">
        <v>5800</v>
      </c>
      <c r="E1188" s="4">
        <v>587.35</v>
      </c>
      <c r="G1188" s="1"/>
    </row>
    <row r="1189" spans="1:7" x14ac:dyDescent="0.25">
      <c r="A1189" s="7">
        <v>44927</v>
      </c>
      <c r="B1189" s="2" t="s">
        <v>8</v>
      </c>
      <c r="C1189" s="2" t="s">
        <v>14</v>
      </c>
      <c r="D1189" s="2">
        <v>6000</v>
      </c>
      <c r="E1189" s="4">
        <v>302.33999999999997</v>
      </c>
      <c r="G1189" s="1"/>
    </row>
    <row r="1190" spans="1:7" x14ac:dyDescent="0.25">
      <c r="A1190" s="7">
        <v>44927</v>
      </c>
      <c r="B1190" s="2" t="s">
        <v>8</v>
      </c>
      <c r="C1190" s="2" t="s">
        <v>14</v>
      </c>
      <c r="D1190" s="2">
        <v>6200</v>
      </c>
      <c r="E1190" s="4">
        <v>1466.75</v>
      </c>
      <c r="G1190" s="1"/>
    </row>
    <row r="1191" spans="1:7" x14ac:dyDescent="0.25">
      <c r="A1191" s="7">
        <v>44927</v>
      </c>
      <c r="B1191" s="2" t="s">
        <v>8</v>
      </c>
      <c r="C1191" s="2" t="s">
        <v>14</v>
      </c>
      <c r="D1191" s="2">
        <v>6400</v>
      </c>
      <c r="E1191" s="4">
        <v>2147.5</v>
      </c>
      <c r="G1191" s="1"/>
    </row>
    <row r="1192" spans="1:7" x14ac:dyDescent="0.25">
      <c r="A1192" s="7">
        <v>44927</v>
      </c>
      <c r="B1192" s="2" t="s">
        <v>8</v>
      </c>
      <c r="C1192" s="2" t="s">
        <v>14</v>
      </c>
      <c r="D1192" s="2">
        <v>6410</v>
      </c>
      <c r="E1192" s="4">
        <v>1483.19</v>
      </c>
      <c r="G1192" s="1"/>
    </row>
    <row r="1193" spans="1:7" x14ac:dyDescent="0.25">
      <c r="A1193" s="7">
        <v>44927</v>
      </c>
      <c r="B1193" s="2" t="s">
        <v>8</v>
      </c>
      <c r="C1193" s="2" t="s">
        <v>14</v>
      </c>
      <c r="D1193" s="2">
        <v>6420</v>
      </c>
      <c r="E1193" s="4">
        <v>1160.6099999999999</v>
      </c>
      <c r="G1193" s="1"/>
    </row>
    <row r="1194" spans="1:7" x14ac:dyDescent="0.25">
      <c r="A1194" s="7">
        <v>44927</v>
      </c>
      <c r="B1194" s="2" t="s">
        <v>8</v>
      </c>
      <c r="C1194" s="2" t="s">
        <v>14</v>
      </c>
      <c r="D1194" s="2">
        <v>6500</v>
      </c>
      <c r="E1194" s="4">
        <v>1915.74</v>
      </c>
      <c r="G1194" s="1"/>
    </row>
    <row r="1195" spans="1:7" x14ac:dyDescent="0.25">
      <c r="A1195" s="7">
        <v>44927</v>
      </c>
      <c r="B1195" s="2" t="s">
        <v>8</v>
      </c>
      <c r="C1195" s="2" t="s">
        <v>14</v>
      </c>
      <c r="D1195" s="2">
        <v>6600</v>
      </c>
      <c r="E1195" s="4">
        <v>2996.13</v>
      </c>
      <c r="G1195" s="1"/>
    </row>
    <row r="1196" spans="1:7" x14ac:dyDescent="0.25">
      <c r="A1196" s="7">
        <v>44927</v>
      </c>
      <c r="B1196" s="2" t="s">
        <v>8</v>
      </c>
      <c r="C1196" s="2" t="s">
        <v>14</v>
      </c>
      <c r="D1196" s="2">
        <v>6610</v>
      </c>
      <c r="E1196" s="4">
        <v>1489.8</v>
      </c>
      <c r="G1196" s="1"/>
    </row>
    <row r="1197" spans="1:7" x14ac:dyDescent="0.25">
      <c r="A1197" s="7">
        <v>44927</v>
      </c>
      <c r="B1197" s="2" t="s">
        <v>8</v>
      </c>
      <c r="C1197" s="2" t="s">
        <v>14</v>
      </c>
      <c r="D1197" s="2">
        <v>6620</v>
      </c>
      <c r="E1197" s="4">
        <v>597.54</v>
      </c>
      <c r="G1197" s="1"/>
    </row>
    <row r="1198" spans="1:7" x14ac:dyDescent="0.25">
      <c r="A1198" s="7">
        <v>44927</v>
      </c>
      <c r="B1198" s="2" t="s">
        <v>8</v>
      </c>
      <c r="C1198" s="2" t="s">
        <v>14</v>
      </c>
      <c r="D1198" s="2">
        <v>6700</v>
      </c>
      <c r="E1198" s="4">
        <v>399.19</v>
      </c>
      <c r="G1198" s="1"/>
    </row>
    <row r="1199" spans="1:7" x14ac:dyDescent="0.25">
      <c r="A1199" s="7">
        <v>44927</v>
      </c>
      <c r="B1199" s="2" t="s">
        <v>8</v>
      </c>
      <c r="C1199" s="2" t="s">
        <v>14</v>
      </c>
      <c r="D1199" s="2">
        <v>6999</v>
      </c>
      <c r="E1199" s="4">
        <v>974.49</v>
      </c>
      <c r="G1199" s="1"/>
    </row>
    <row r="1200" spans="1:7" x14ac:dyDescent="0.25">
      <c r="A1200" s="7">
        <v>44927</v>
      </c>
      <c r="B1200" s="2" t="s">
        <v>9</v>
      </c>
      <c r="C1200" s="2" t="s">
        <v>14</v>
      </c>
      <c r="D1200" s="2">
        <v>5100</v>
      </c>
      <c r="E1200" s="4">
        <v>12596.21</v>
      </c>
      <c r="G1200" s="1"/>
    </row>
    <row r="1201" spans="1:7" x14ac:dyDescent="0.25">
      <c r="A1201" s="7">
        <v>44927</v>
      </c>
      <c r="B1201" s="2" t="s">
        <v>9</v>
      </c>
      <c r="C1201" s="2" t="s">
        <v>14</v>
      </c>
      <c r="D1201" s="2">
        <v>5130</v>
      </c>
      <c r="E1201" s="4">
        <v>796.08</v>
      </c>
      <c r="G1201" s="1"/>
    </row>
    <row r="1202" spans="1:7" x14ac:dyDescent="0.25">
      <c r="A1202" s="7">
        <v>44927</v>
      </c>
      <c r="B1202" s="2" t="s">
        <v>9</v>
      </c>
      <c r="C1202" s="2" t="s">
        <v>14</v>
      </c>
      <c r="D1202" s="2">
        <v>5140</v>
      </c>
      <c r="E1202" s="4">
        <v>293.45999999999998</v>
      </c>
      <c r="G1202" s="1"/>
    </row>
    <row r="1203" spans="1:7" x14ac:dyDescent="0.25">
      <c r="A1203" s="7">
        <v>44927</v>
      </c>
      <c r="B1203" s="2" t="s">
        <v>9</v>
      </c>
      <c r="C1203" s="2" t="s">
        <v>14</v>
      </c>
      <c r="D1203" s="2">
        <v>5200</v>
      </c>
      <c r="E1203" s="4">
        <v>699.4</v>
      </c>
      <c r="G1203" s="1"/>
    </row>
    <row r="1204" spans="1:7" x14ac:dyDescent="0.25">
      <c r="A1204" s="7">
        <v>44927</v>
      </c>
      <c r="B1204" s="2" t="s">
        <v>9</v>
      </c>
      <c r="C1204" s="2" t="s">
        <v>14</v>
      </c>
      <c r="D1204" s="2">
        <v>5300</v>
      </c>
      <c r="E1204" s="4">
        <v>11558.61</v>
      </c>
      <c r="G1204" s="1"/>
    </row>
    <row r="1205" spans="1:7" x14ac:dyDescent="0.25">
      <c r="A1205" s="7">
        <v>44927</v>
      </c>
      <c r="B1205" s="2" t="s">
        <v>9</v>
      </c>
      <c r="C1205" s="2" t="s">
        <v>14</v>
      </c>
      <c r="D1205" s="2">
        <v>5400</v>
      </c>
      <c r="E1205" s="4">
        <v>397.1</v>
      </c>
      <c r="G1205" s="1"/>
    </row>
    <row r="1206" spans="1:7" x14ac:dyDescent="0.25">
      <c r="A1206" s="7">
        <v>44927</v>
      </c>
      <c r="B1206" s="2" t="s">
        <v>9</v>
      </c>
      <c r="C1206" s="2" t="s">
        <v>14</v>
      </c>
      <c r="D1206" s="2">
        <v>5500</v>
      </c>
      <c r="E1206" s="4">
        <v>11888.25</v>
      </c>
      <c r="G1206" s="1"/>
    </row>
    <row r="1207" spans="1:7" x14ac:dyDescent="0.25">
      <c r="A1207" s="7">
        <v>44927</v>
      </c>
      <c r="B1207" s="2" t="s">
        <v>9</v>
      </c>
      <c r="C1207" s="2" t="s">
        <v>14</v>
      </c>
      <c r="D1207" s="2">
        <v>5700</v>
      </c>
      <c r="E1207" s="4">
        <v>1611.95</v>
      </c>
      <c r="G1207" s="1"/>
    </row>
    <row r="1208" spans="1:7" x14ac:dyDescent="0.25">
      <c r="A1208" s="7">
        <v>44927</v>
      </c>
      <c r="B1208" s="2" t="s">
        <v>9</v>
      </c>
      <c r="C1208" s="2" t="s">
        <v>14</v>
      </c>
      <c r="D1208" s="2">
        <v>5800</v>
      </c>
      <c r="E1208" s="4">
        <v>584.9</v>
      </c>
      <c r="G1208" s="1"/>
    </row>
    <row r="1209" spans="1:7" x14ac:dyDescent="0.25">
      <c r="A1209" s="7">
        <v>44927</v>
      </c>
      <c r="B1209" s="2" t="s">
        <v>9</v>
      </c>
      <c r="C1209" s="2" t="s">
        <v>14</v>
      </c>
      <c r="D1209" s="2">
        <v>6000</v>
      </c>
      <c r="E1209" s="4">
        <v>290.69</v>
      </c>
      <c r="G1209" s="1"/>
    </row>
    <row r="1210" spans="1:7" x14ac:dyDescent="0.25">
      <c r="A1210" s="7">
        <v>44927</v>
      </c>
      <c r="B1210" s="2" t="s">
        <v>9</v>
      </c>
      <c r="C1210" s="2" t="s">
        <v>14</v>
      </c>
      <c r="D1210" s="2">
        <v>6200</v>
      </c>
      <c r="E1210" s="4">
        <v>1450.1</v>
      </c>
      <c r="G1210" s="1"/>
    </row>
    <row r="1211" spans="1:7" x14ac:dyDescent="0.25">
      <c r="A1211" s="7">
        <v>44927</v>
      </c>
      <c r="B1211" s="2" t="s">
        <v>9</v>
      </c>
      <c r="C1211" s="2" t="s">
        <v>14</v>
      </c>
      <c r="D1211" s="2">
        <v>6400</v>
      </c>
      <c r="E1211" s="4">
        <v>2202.13</v>
      </c>
      <c r="G1211" s="1"/>
    </row>
    <row r="1212" spans="1:7" x14ac:dyDescent="0.25">
      <c r="A1212" s="7">
        <v>44927</v>
      </c>
      <c r="B1212" s="2" t="s">
        <v>9</v>
      </c>
      <c r="C1212" s="2" t="s">
        <v>14</v>
      </c>
      <c r="D1212" s="2">
        <v>6410</v>
      </c>
      <c r="E1212" s="4">
        <v>1557.95</v>
      </c>
      <c r="G1212" s="1"/>
    </row>
    <row r="1213" spans="1:7" x14ac:dyDescent="0.25">
      <c r="A1213" s="7">
        <v>44927</v>
      </c>
      <c r="B1213" s="2" t="s">
        <v>9</v>
      </c>
      <c r="C1213" s="2" t="s">
        <v>14</v>
      </c>
      <c r="D1213" s="2">
        <v>6420</v>
      </c>
      <c r="E1213" s="4">
        <v>1198.78</v>
      </c>
      <c r="G1213" s="1"/>
    </row>
    <row r="1214" spans="1:7" x14ac:dyDescent="0.25">
      <c r="A1214" s="7">
        <v>44927</v>
      </c>
      <c r="B1214" s="2" t="s">
        <v>9</v>
      </c>
      <c r="C1214" s="2" t="s">
        <v>14</v>
      </c>
      <c r="D1214" s="2">
        <v>6500</v>
      </c>
      <c r="E1214" s="4">
        <v>1861.33</v>
      </c>
      <c r="G1214" s="1"/>
    </row>
    <row r="1215" spans="1:7" x14ac:dyDescent="0.25">
      <c r="A1215" s="7">
        <v>44927</v>
      </c>
      <c r="B1215" s="2" t="s">
        <v>9</v>
      </c>
      <c r="C1215" s="2" t="s">
        <v>14</v>
      </c>
      <c r="D1215" s="2">
        <v>6600</v>
      </c>
      <c r="E1215" s="4">
        <v>3169.66</v>
      </c>
      <c r="G1215" s="1"/>
    </row>
    <row r="1216" spans="1:7" x14ac:dyDescent="0.25">
      <c r="A1216" s="7">
        <v>44927</v>
      </c>
      <c r="B1216" s="2" t="s">
        <v>9</v>
      </c>
      <c r="C1216" s="2" t="s">
        <v>14</v>
      </c>
      <c r="D1216" s="2">
        <v>6610</v>
      </c>
      <c r="E1216" s="4">
        <v>1575.2</v>
      </c>
      <c r="G1216" s="1"/>
    </row>
    <row r="1217" spans="1:7" x14ac:dyDescent="0.25">
      <c r="A1217" s="7">
        <v>44927</v>
      </c>
      <c r="B1217" s="2" t="s">
        <v>9</v>
      </c>
      <c r="C1217" s="2" t="s">
        <v>14</v>
      </c>
      <c r="D1217" s="2">
        <v>6620</v>
      </c>
      <c r="E1217" s="4">
        <v>578.51</v>
      </c>
      <c r="G1217" s="1"/>
    </row>
    <row r="1218" spans="1:7" x14ac:dyDescent="0.25">
      <c r="A1218" s="7">
        <v>44927</v>
      </c>
      <c r="B1218" s="2" t="s">
        <v>9</v>
      </c>
      <c r="C1218" s="2" t="s">
        <v>14</v>
      </c>
      <c r="D1218" s="2">
        <v>6700</v>
      </c>
      <c r="E1218" s="4">
        <v>390.76</v>
      </c>
      <c r="G1218" s="1"/>
    </row>
    <row r="1219" spans="1:7" x14ac:dyDescent="0.25">
      <c r="A1219" s="7">
        <v>44927</v>
      </c>
      <c r="B1219" s="2" t="s">
        <v>9</v>
      </c>
      <c r="C1219" s="2" t="s">
        <v>14</v>
      </c>
      <c r="D1219" s="2">
        <v>6999</v>
      </c>
      <c r="E1219" s="4">
        <v>978.68</v>
      </c>
      <c r="G1219" s="1"/>
    </row>
    <row r="1220" spans="1:7" x14ac:dyDescent="0.25">
      <c r="A1220" s="7">
        <v>44958</v>
      </c>
      <c r="B1220" s="2" t="s">
        <v>5</v>
      </c>
      <c r="C1220" s="2" t="s">
        <v>6</v>
      </c>
      <c r="D1220" s="2">
        <v>3100</v>
      </c>
      <c r="E1220" s="4">
        <v>-727134.95</v>
      </c>
      <c r="G1220" s="1"/>
    </row>
    <row r="1221" spans="1:7" x14ac:dyDescent="0.25">
      <c r="A1221" s="7">
        <v>44958</v>
      </c>
      <c r="B1221" s="2" t="s">
        <v>5</v>
      </c>
      <c r="C1221" s="2" t="s">
        <v>6</v>
      </c>
      <c r="D1221" s="2">
        <v>3200</v>
      </c>
      <c r="E1221" s="4">
        <v>-685241.95</v>
      </c>
      <c r="G1221" s="1"/>
    </row>
    <row r="1222" spans="1:7" x14ac:dyDescent="0.25">
      <c r="A1222" s="7">
        <v>44958</v>
      </c>
      <c r="B1222" s="2" t="s">
        <v>5</v>
      </c>
      <c r="C1222" s="2" t="s">
        <v>6</v>
      </c>
      <c r="D1222" s="2">
        <v>3300</v>
      </c>
      <c r="E1222" s="4">
        <v>-9896.89</v>
      </c>
      <c r="G1222" s="1"/>
    </row>
    <row r="1223" spans="1:7" x14ac:dyDescent="0.25">
      <c r="A1223" s="7">
        <v>44958</v>
      </c>
      <c r="B1223" s="2" t="s">
        <v>5</v>
      </c>
      <c r="C1223" s="2" t="s">
        <v>6</v>
      </c>
      <c r="D1223" s="2">
        <v>3400</v>
      </c>
      <c r="E1223" s="4">
        <v>-1005.71</v>
      </c>
      <c r="G1223" s="1"/>
    </row>
    <row r="1224" spans="1:7" x14ac:dyDescent="0.25">
      <c r="A1224" s="7">
        <v>44958</v>
      </c>
      <c r="B1224" s="2" t="s">
        <v>5</v>
      </c>
      <c r="C1224" s="2" t="s">
        <v>6</v>
      </c>
      <c r="D1224" s="2">
        <v>3900</v>
      </c>
      <c r="E1224" s="4">
        <v>-500.84</v>
      </c>
      <c r="G1224" s="1"/>
    </row>
    <row r="1225" spans="1:7" x14ac:dyDescent="0.25">
      <c r="A1225" s="7">
        <v>44958</v>
      </c>
      <c r="B1225" s="2" t="s">
        <v>8</v>
      </c>
      <c r="C1225" s="2" t="s">
        <v>6</v>
      </c>
      <c r="D1225" s="2">
        <v>3100</v>
      </c>
      <c r="E1225" s="4">
        <v>-964581.59</v>
      </c>
      <c r="G1225" s="1"/>
    </row>
    <row r="1226" spans="1:7" x14ac:dyDescent="0.25">
      <c r="A1226" s="7">
        <v>44958</v>
      </c>
      <c r="B1226" s="2" t="s">
        <v>8</v>
      </c>
      <c r="C1226" s="2" t="s">
        <v>6</v>
      </c>
      <c r="D1226" s="2">
        <v>3200</v>
      </c>
      <c r="E1226" s="4">
        <v>-890185.54</v>
      </c>
      <c r="G1226" s="1"/>
    </row>
    <row r="1227" spans="1:7" x14ac:dyDescent="0.25">
      <c r="A1227" s="7">
        <v>44958</v>
      </c>
      <c r="B1227" s="2" t="s">
        <v>8</v>
      </c>
      <c r="C1227" s="2" t="s">
        <v>6</v>
      </c>
      <c r="D1227" s="2">
        <v>3300</v>
      </c>
      <c r="E1227" s="4">
        <v>-19807.419999999998</v>
      </c>
      <c r="G1227" s="1"/>
    </row>
    <row r="1228" spans="1:7" x14ac:dyDescent="0.25">
      <c r="A1228" s="7">
        <v>44958</v>
      </c>
      <c r="B1228" s="2" t="s">
        <v>8</v>
      </c>
      <c r="C1228" s="2" t="s">
        <v>6</v>
      </c>
      <c r="D1228" s="2">
        <v>3400</v>
      </c>
      <c r="E1228" s="4">
        <v>-1965.79</v>
      </c>
      <c r="G1228" s="1"/>
    </row>
    <row r="1229" spans="1:7" x14ac:dyDescent="0.25">
      <c r="A1229" s="7">
        <v>44958</v>
      </c>
      <c r="B1229" s="2" t="s">
        <v>8</v>
      </c>
      <c r="C1229" s="2" t="s">
        <v>6</v>
      </c>
      <c r="D1229" s="2">
        <v>3900</v>
      </c>
      <c r="E1229" s="4">
        <v>-1004.49</v>
      </c>
      <c r="G1229" s="1"/>
    </row>
    <row r="1230" spans="1:7" x14ac:dyDescent="0.25">
      <c r="A1230" s="7">
        <v>44958</v>
      </c>
      <c r="B1230" s="2" t="s">
        <v>9</v>
      </c>
      <c r="C1230" s="2" t="s">
        <v>6</v>
      </c>
      <c r="D1230" s="2">
        <v>3100</v>
      </c>
      <c r="E1230" s="4">
        <v>-874864.92</v>
      </c>
      <c r="G1230" s="1"/>
    </row>
    <row r="1231" spans="1:7" x14ac:dyDescent="0.25">
      <c r="A1231" s="7">
        <v>44958</v>
      </c>
      <c r="B1231" s="2" t="s">
        <v>9</v>
      </c>
      <c r="C1231" s="2" t="s">
        <v>6</v>
      </c>
      <c r="D1231" s="2">
        <v>3200</v>
      </c>
      <c r="E1231" s="4">
        <v>-835711.92</v>
      </c>
      <c r="G1231" s="1"/>
    </row>
    <row r="1232" spans="1:7" x14ac:dyDescent="0.25">
      <c r="A1232" s="7">
        <v>44958</v>
      </c>
      <c r="B1232" s="2" t="s">
        <v>9</v>
      </c>
      <c r="C1232" s="2" t="s">
        <v>6</v>
      </c>
      <c r="D1232" s="2">
        <v>3300</v>
      </c>
      <c r="E1232" s="4">
        <v>-19721.96</v>
      </c>
      <c r="G1232" s="1"/>
    </row>
    <row r="1233" spans="1:7" x14ac:dyDescent="0.25">
      <c r="A1233" s="7">
        <v>44958</v>
      </c>
      <c r="B1233" s="2" t="s">
        <v>9</v>
      </c>
      <c r="C1233" s="2" t="s">
        <v>6</v>
      </c>
      <c r="D1233" s="2">
        <v>3400</v>
      </c>
      <c r="E1233" s="4">
        <v>-2970.65</v>
      </c>
      <c r="G1233" s="1"/>
    </row>
    <row r="1234" spans="1:7" x14ac:dyDescent="0.25">
      <c r="A1234" s="7">
        <v>44958</v>
      </c>
      <c r="B1234" s="2" t="s">
        <v>9</v>
      </c>
      <c r="C1234" s="2" t="s">
        <v>6</v>
      </c>
      <c r="D1234" s="2">
        <v>3900</v>
      </c>
      <c r="E1234" s="4">
        <v>-1469.55</v>
      </c>
      <c r="G1234" s="1"/>
    </row>
    <row r="1235" spans="1:7" x14ac:dyDescent="0.25">
      <c r="A1235" s="7">
        <v>44958</v>
      </c>
      <c r="B1235" s="2" t="s">
        <v>5</v>
      </c>
      <c r="C1235" s="2" t="s">
        <v>10</v>
      </c>
      <c r="D1235" s="2">
        <v>4100</v>
      </c>
      <c r="E1235" s="4">
        <v>227125.48</v>
      </c>
      <c r="G1235" s="1"/>
    </row>
    <row r="1236" spans="1:7" x14ac:dyDescent="0.25">
      <c r="A1236" s="7">
        <v>44958</v>
      </c>
      <c r="B1236" s="2" t="s">
        <v>5</v>
      </c>
      <c r="C1236" s="2" t="s">
        <v>10</v>
      </c>
      <c r="D1236" s="2">
        <v>4110</v>
      </c>
      <c r="E1236" s="4">
        <v>51429.68</v>
      </c>
      <c r="G1236" s="1"/>
    </row>
    <row r="1237" spans="1:7" x14ac:dyDescent="0.25">
      <c r="A1237" s="7">
        <v>44958</v>
      </c>
      <c r="B1237" s="2" t="s">
        <v>5</v>
      </c>
      <c r="C1237" s="2" t="s">
        <v>10</v>
      </c>
      <c r="D1237" s="2">
        <v>4130</v>
      </c>
      <c r="E1237" s="4">
        <v>21181.54</v>
      </c>
      <c r="G1237" s="1"/>
    </row>
    <row r="1238" spans="1:7" x14ac:dyDescent="0.25">
      <c r="A1238" s="7">
        <v>44958</v>
      </c>
      <c r="B1238" s="2" t="s">
        <v>5</v>
      </c>
      <c r="C1238" s="2" t="s">
        <v>10</v>
      </c>
      <c r="D1238" s="2">
        <v>4140</v>
      </c>
      <c r="E1238" s="4">
        <v>6276.17</v>
      </c>
      <c r="G1238" s="1"/>
    </row>
    <row r="1239" spans="1:7" x14ac:dyDescent="0.25">
      <c r="A1239" s="7">
        <v>44958</v>
      </c>
      <c r="B1239" s="2" t="s">
        <v>5</v>
      </c>
      <c r="C1239" s="2" t="s">
        <v>10</v>
      </c>
      <c r="D1239" s="2">
        <v>4200</v>
      </c>
      <c r="E1239" s="4">
        <v>252107.7</v>
      </c>
      <c r="G1239" s="1"/>
    </row>
    <row r="1240" spans="1:7" x14ac:dyDescent="0.25">
      <c r="A1240" s="7">
        <v>44958</v>
      </c>
      <c r="B1240" s="2" t="s">
        <v>5</v>
      </c>
      <c r="C1240" s="2" t="s">
        <v>10</v>
      </c>
      <c r="D1240" s="2">
        <v>4300</v>
      </c>
      <c r="E1240" s="4">
        <v>21064.5</v>
      </c>
      <c r="G1240" s="1"/>
    </row>
    <row r="1241" spans="1:7" x14ac:dyDescent="0.25">
      <c r="A1241" s="7">
        <v>44958</v>
      </c>
      <c r="B1241" s="2" t="s">
        <v>5</v>
      </c>
      <c r="C1241" s="2" t="s">
        <v>10</v>
      </c>
      <c r="D1241" s="2">
        <v>4400</v>
      </c>
      <c r="E1241" s="4">
        <v>15793.75</v>
      </c>
      <c r="G1241" s="1"/>
    </row>
    <row r="1242" spans="1:7" x14ac:dyDescent="0.25">
      <c r="A1242" s="7">
        <v>44958</v>
      </c>
      <c r="B1242" s="2" t="s">
        <v>5</v>
      </c>
      <c r="C1242" s="2" t="s">
        <v>10</v>
      </c>
      <c r="D1242" s="2">
        <v>4500</v>
      </c>
      <c r="E1242" s="4">
        <v>31002.66</v>
      </c>
      <c r="G1242" s="1"/>
    </row>
    <row r="1243" spans="1:7" x14ac:dyDescent="0.25">
      <c r="A1243" s="7">
        <v>44958</v>
      </c>
      <c r="B1243" s="2" t="s">
        <v>5</v>
      </c>
      <c r="C1243" s="2" t="s">
        <v>10</v>
      </c>
      <c r="D1243" s="2">
        <v>4700</v>
      </c>
      <c r="E1243" s="4">
        <v>83519.14</v>
      </c>
      <c r="G1243" s="1"/>
    </row>
    <row r="1244" spans="1:7" x14ac:dyDescent="0.25">
      <c r="A1244" s="7">
        <v>44958</v>
      </c>
      <c r="B1244" s="2" t="s">
        <v>5</v>
      </c>
      <c r="C1244" s="2" t="s">
        <v>10</v>
      </c>
      <c r="D1244" s="2">
        <v>4800</v>
      </c>
      <c r="E1244" s="4">
        <v>147384.29</v>
      </c>
      <c r="G1244" s="1"/>
    </row>
    <row r="1245" spans="1:7" x14ac:dyDescent="0.25">
      <c r="A1245" s="7">
        <v>44958</v>
      </c>
      <c r="B1245" s="2" t="s">
        <v>5</v>
      </c>
      <c r="C1245" s="2" t="s">
        <v>10</v>
      </c>
      <c r="D1245" s="2">
        <v>4900</v>
      </c>
      <c r="E1245" s="4">
        <v>20865.3</v>
      </c>
      <c r="G1245" s="1"/>
    </row>
    <row r="1246" spans="1:7" x14ac:dyDescent="0.25">
      <c r="A1246" s="7">
        <v>44958</v>
      </c>
      <c r="B1246" s="2" t="s">
        <v>5</v>
      </c>
      <c r="C1246" s="2" t="s">
        <v>10</v>
      </c>
      <c r="D1246" s="2">
        <v>4950</v>
      </c>
      <c r="E1246" s="4">
        <v>40456.31</v>
      </c>
      <c r="G1246" s="1"/>
    </row>
    <row r="1247" spans="1:7" x14ac:dyDescent="0.25">
      <c r="A1247" s="7">
        <v>44958</v>
      </c>
      <c r="B1247" s="2" t="s">
        <v>5</v>
      </c>
      <c r="C1247" s="2" t="s">
        <v>10</v>
      </c>
      <c r="D1247" s="2">
        <v>4999</v>
      </c>
      <c r="E1247" s="4">
        <v>146661.63</v>
      </c>
      <c r="G1247" s="1"/>
    </row>
    <row r="1248" spans="1:7" x14ac:dyDescent="0.25">
      <c r="A1248" s="7">
        <v>44958</v>
      </c>
      <c r="B1248" s="2" t="s">
        <v>8</v>
      </c>
      <c r="C1248" s="2" t="s">
        <v>10</v>
      </c>
      <c r="D1248" s="2">
        <v>4100</v>
      </c>
      <c r="E1248" s="4">
        <v>264572.74</v>
      </c>
      <c r="G1248" s="1"/>
    </row>
    <row r="1249" spans="1:7" x14ac:dyDescent="0.25">
      <c r="A1249" s="7">
        <v>44958</v>
      </c>
      <c r="B1249" s="2" t="s">
        <v>8</v>
      </c>
      <c r="C1249" s="2" t="s">
        <v>10</v>
      </c>
      <c r="D1249" s="2">
        <v>4110</v>
      </c>
      <c r="E1249" s="4">
        <v>52584.65</v>
      </c>
      <c r="G1249" s="1"/>
    </row>
    <row r="1250" spans="1:7" x14ac:dyDescent="0.25">
      <c r="A1250" s="7">
        <v>44958</v>
      </c>
      <c r="B1250" s="2" t="s">
        <v>8</v>
      </c>
      <c r="C1250" s="2" t="s">
        <v>10</v>
      </c>
      <c r="D1250" s="2">
        <v>4130</v>
      </c>
      <c r="E1250" s="4">
        <v>23416.87</v>
      </c>
      <c r="G1250" s="1"/>
    </row>
    <row r="1251" spans="1:7" x14ac:dyDescent="0.25">
      <c r="A1251" s="7">
        <v>44958</v>
      </c>
      <c r="B1251" s="2" t="s">
        <v>8</v>
      </c>
      <c r="C1251" s="2" t="s">
        <v>10</v>
      </c>
      <c r="D1251" s="2">
        <v>4140</v>
      </c>
      <c r="E1251" s="4">
        <v>10122.530000000001</v>
      </c>
      <c r="G1251" s="1"/>
    </row>
    <row r="1252" spans="1:7" x14ac:dyDescent="0.25">
      <c r="A1252" s="7">
        <v>44958</v>
      </c>
      <c r="B1252" s="2" t="s">
        <v>8</v>
      </c>
      <c r="C1252" s="2" t="s">
        <v>10</v>
      </c>
      <c r="D1252" s="2">
        <v>4200</v>
      </c>
      <c r="E1252" s="4">
        <v>288486.98</v>
      </c>
      <c r="G1252" s="1"/>
    </row>
    <row r="1253" spans="1:7" x14ac:dyDescent="0.25">
      <c r="A1253" s="7">
        <v>44958</v>
      </c>
      <c r="B1253" s="2" t="s">
        <v>8</v>
      </c>
      <c r="C1253" s="2" t="s">
        <v>10</v>
      </c>
      <c r="D1253" s="2">
        <v>4300</v>
      </c>
      <c r="E1253" s="4">
        <v>38729.32</v>
      </c>
      <c r="G1253" s="1"/>
    </row>
    <row r="1254" spans="1:7" x14ac:dyDescent="0.25">
      <c r="A1254" s="7">
        <v>44958</v>
      </c>
      <c r="B1254" s="2" t="s">
        <v>8</v>
      </c>
      <c r="C1254" s="2" t="s">
        <v>10</v>
      </c>
      <c r="D1254" s="2">
        <v>4400</v>
      </c>
      <c r="E1254" s="4">
        <v>25155.279999999999</v>
      </c>
      <c r="G1254" s="1"/>
    </row>
    <row r="1255" spans="1:7" x14ac:dyDescent="0.25">
      <c r="A1255" s="7">
        <v>44958</v>
      </c>
      <c r="B1255" s="2" t="s">
        <v>8</v>
      </c>
      <c r="C1255" s="2" t="s">
        <v>10</v>
      </c>
      <c r="D1255" s="2">
        <v>4500</v>
      </c>
      <c r="E1255" s="4">
        <v>44558.2</v>
      </c>
      <c r="G1255" s="1"/>
    </row>
    <row r="1256" spans="1:7" x14ac:dyDescent="0.25">
      <c r="A1256" s="7">
        <v>44958</v>
      </c>
      <c r="B1256" s="2" t="s">
        <v>8</v>
      </c>
      <c r="C1256" s="2" t="s">
        <v>10</v>
      </c>
      <c r="D1256" s="2">
        <v>4700</v>
      </c>
      <c r="E1256" s="4">
        <v>125078.13</v>
      </c>
      <c r="G1256" s="1"/>
    </row>
    <row r="1257" spans="1:7" x14ac:dyDescent="0.25">
      <c r="A1257" s="7">
        <v>44958</v>
      </c>
      <c r="B1257" s="2" t="s">
        <v>8</v>
      </c>
      <c r="C1257" s="2" t="s">
        <v>10</v>
      </c>
      <c r="D1257" s="2">
        <v>4800</v>
      </c>
      <c r="E1257" s="4">
        <v>156568.67000000001</v>
      </c>
      <c r="G1257" s="1"/>
    </row>
    <row r="1258" spans="1:7" x14ac:dyDescent="0.25">
      <c r="A1258" s="7">
        <v>44958</v>
      </c>
      <c r="B1258" s="2" t="s">
        <v>8</v>
      </c>
      <c r="C1258" s="2" t="s">
        <v>10</v>
      </c>
      <c r="D1258" s="2">
        <v>4900</v>
      </c>
      <c r="E1258" s="4">
        <v>31900.43</v>
      </c>
      <c r="G1258" s="1"/>
    </row>
    <row r="1259" spans="1:7" x14ac:dyDescent="0.25">
      <c r="A1259" s="7">
        <v>44958</v>
      </c>
      <c r="B1259" s="2" t="s">
        <v>8</v>
      </c>
      <c r="C1259" s="2" t="s">
        <v>10</v>
      </c>
      <c r="D1259" s="2">
        <v>4950</v>
      </c>
      <c r="E1259" s="4">
        <v>34019.14</v>
      </c>
      <c r="G1259" s="1"/>
    </row>
    <row r="1260" spans="1:7" x14ac:dyDescent="0.25">
      <c r="A1260" s="7">
        <v>44958</v>
      </c>
      <c r="B1260" s="2" t="s">
        <v>8</v>
      </c>
      <c r="C1260" s="2" t="s">
        <v>10</v>
      </c>
      <c r="D1260" s="2">
        <v>4999</v>
      </c>
      <c r="E1260" s="4">
        <v>159084.45000000001</v>
      </c>
      <c r="G1260" s="1"/>
    </row>
    <row r="1261" spans="1:7" x14ac:dyDescent="0.25">
      <c r="A1261" s="7">
        <v>44958</v>
      </c>
      <c r="B1261" s="2" t="s">
        <v>9</v>
      </c>
      <c r="C1261" s="2" t="s">
        <v>10</v>
      </c>
      <c r="D1261" s="2">
        <v>4100</v>
      </c>
      <c r="E1261" s="4">
        <v>312798.14</v>
      </c>
      <c r="G1261" s="1"/>
    </row>
    <row r="1262" spans="1:7" x14ac:dyDescent="0.25">
      <c r="A1262" s="7">
        <v>44958</v>
      </c>
      <c r="B1262" s="2" t="s">
        <v>9</v>
      </c>
      <c r="C1262" s="2" t="s">
        <v>10</v>
      </c>
      <c r="D1262" s="2">
        <v>4110</v>
      </c>
      <c r="E1262" s="4">
        <v>58826.8</v>
      </c>
      <c r="G1262" s="1"/>
    </row>
    <row r="1263" spans="1:7" x14ac:dyDescent="0.25">
      <c r="A1263" s="7">
        <v>44958</v>
      </c>
      <c r="B1263" s="2" t="s">
        <v>9</v>
      </c>
      <c r="C1263" s="2" t="s">
        <v>10</v>
      </c>
      <c r="D1263" s="2">
        <v>4130</v>
      </c>
      <c r="E1263" s="4">
        <v>29077.47</v>
      </c>
      <c r="G1263" s="1"/>
    </row>
    <row r="1264" spans="1:7" x14ac:dyDescent="0.25">
      <c r="A1264" s="7">
        <v>44958</v>
      </c>
      <c r="B1264" s="2" t="s">
        <v>9</v>
      </c>
      <c r="C1264" s="2" t="s">
        <v>10</v>
      </c>
      <c r="D1264" s="2">
        <v>4140</v>
      </c>
      <c r="E1264" s="4">
        <v>12124.66</v>
      </c>
      <c r="G1264" s="1"/>
    </row>
    <row r="1265" spans="1:7" x14ac:dyDescent="0.25">
      <c r="A1265" s="7">
        <v>44958</v>
      </c>
      <c r="B1265" s="2" t="s">
        <v>9</v>
      </c>
      <c r="C1265" s="2" t="s">
        <v>10</v>
      </c>
      <c r="D1265" s="2">
        <v>4200</v>
      </c>
      <c r="E1265" s="4">
        <v>311776.78000000003</v>
      </c>
      <c r="G1265" s="1"/>
    </row>
    <row r="1266" spans="1:7" x14ac:dyDescent="0.25">
      <c r="A1266" s="7">
        <v>44958</v>
      </c>
      <c r="B1266" s="2" t="s">
        <v>9</v>
      </c>
      <c r="C1266" s="2" t="s">
        <v>10</v>
      </c>
      <c r="D1266" s="2">
        <v>4300</v>
      </c>
      <c r="E1266" s="4">
        <v>43228.54</v>
      </c>
      <c r="G1266" s="1"/>
    </row>
    <row r="1267" spans="1:7" x14ac:dyDescent="0.25">
      <c r="A1267" s="7">
        <v>44958</v>
      </c>
      <c r="B1267" s="2" t="s">
        <v>9</v>
      </c>
      <c r="C1267" s="2" t="s">
        <v>10</v>
      </c>
      <c r="D1267" s="2">
        <v>4400</v>
      </c>
      <c r="E1267" s="4">
        <v>24446.37</v>
      </c>
      <c r="G1267" s="1"/>
    </row>
    <row r="1268" spans="1:7" x14ac:dyDescent="0.25">
      <c r="A1268" s="7">
        <v>44958</v>
      </c>
      <c r="B1268" s="2" t="s">
        <v>9</v>
      </c>
      <c r="C1268" s="2" t="s">
        <v>10</v>
      </c>
      <c r="D1268" s="2">
        <v>4500</v>
      </c>
      <c r="E1268" s="4">
        <v>48117.03</v>
      </c>
      <c r="G1268" s="1"/>
    </row>
    <row r="1269" spans="1:7" x14ac:dyDescent="0.25">
      <c r="A1269" s="7">
        <v>44958</v>
      </c>
      <c r="B1269" s="2" t="s">
        <v>9</v>
      </c>
      <c r="C1269" s="2" t="s">
        <v>10</v>
      </c>
      <c r="D1269" s="2">
        <v>4700</v>
      </c>
      <c r="E1269" s="4">
        <v>143789.60999999999</v>
      </c>
      <c r="G1269" s="1"/>
    </row>
    <row r="1270" spans="1:7" x14ac:dyDescent="0.25">
      <c r="A1270" s="7">
        <v>44958</v>
      </c>
      <c r="B1270" s="2" t="s">
        <v>9</v>
      </c>
      <c r="C1270" s="2" t="s">
        <v>10</v>
      </c>
      <c r="D1270" s="2">
        <v>4800</v>
      </c>
      <c r="E1270" s="4">
        <v>163893.64000000001</v>
      </c>
      <c r="G1270" s="1"/>
    </row>
    <row r="1271" spans="1:7" x14ac:dyDescent="0.25">
      <c r="A1271" s="7">
        <v>44958</v>
      </c>
      <c r="B1271" s="2" t="s">
        <v>9</v>
      </c>
      <c r="C1271" s="2" t="s">
        <v>10</v>
      </c>
      <c r="D1271" s="2">
        <v>4900</v>
      </c>
      <c r="E1271" s="4">
        <v>38371.93</v>
      </c>
      <c r="G1271" s="1"/>
    </row>
    <row r="1272" spans="1:7" x14ac:dyDescent="0.25">
      <c r="A1272" s="7">
        <v>44958</v>
      </c>
      <c r="B1272" s="2" t="s">
        <v>9</v>
      </c>
      <c r="C1272" s="2" t="s">
        <v>10</v>
      </c>
      <c r="D1272" s="2">
        <v>4950</v>
      </c>
      <c r="E1272" s="4">
        <v>32472.720000000001</v>
      </c>
      <c r="G1272" s="1"/>
    </row>
    <row r="1273" spans="1:7" x14ac:dyDescent="0.25">
      <c r="A1273" s="7">
        <v>44958</v>
      </c>
      <c r="B1273" s="2" t="s">
        <v>9</v>
      </c>
      <c r="C1273" s="2" t="s">
        <v>10</v>
      </c>
      <c r="D1273" s="2">
        <v>4999</v>
      </c>
      <c r="E1273" s="4">
        <v>164054.63</v>
      </c>
      <c r="G1273" s="1"/>
    </row>
    <row r="1274" spans="1:7" x14ac:dyDescent="0.25">
      <c r="A1274" s="7">
        <v>44958</v>
      </c>
      <c r="B1274" s="2" t="s">
        <v>5</v>
      </c>
      <c r="C1274" s="2" t="s">
        <v>12</v>
      </c>
      <c r="D1274" s="2">
        <v>5100</v>
      </c>
      <c r="E1274" s="4">
        <v>20031.72</v>
      </c>
      <c r="G1274" s="1"/>
    </row>
    <row r="1275" spans="1:7" x14ac:dyDescent="0.25">
      <c r="A1275" s="7">
        <v>44958</v>
      </c>
      <c r="B1275" s="2" t="s">
        <v>5</v>
      </c>
      <c r="C1275" s="2" t="s">
        <v>12</v>
      </c>
      <c r="D1275" s="2">
        <v>5130</v>
      </c>
      <c r="E1275" s="4">
        <v>1204.45</v>
      </c>
      <c r="G1275" s="1"/>
    </row>
    <row r="1276" spans="1:7" x14ac:dyDescent="0.25">
      <c r="A1276" s="7">
        <v>44958</v>
      </c>
      <c r="B1276" s="2" t="s">
        <v>5</v>
      </c>
      <c r="C1276" s="2" t="s">
        <v>12</v>
      </c>
      <c r="D1276" s="2">
        <v>5140</v>
      </c>
      <c r="E1276" s="4">
        <v>498.81</v>
      </c>
      <c r="G1276" s="1"/>
    </row>
    <row r="1277" spans="1:7" x14ac:dyDescent="0.25">
      <c r="A1277" s="7">
        <v>44958</v>
      </c>
      <c r="B1277" s="2" t="s">
        <v>5</v>
      </c>
      <c r="C1277" s="2" t="s">
        <v>12</v>
      </c>
      <c r="D1277" s="2">
        <v>5200</v>
      </c>
      <c r="E1277" s="4">
        <v>1085.8900000000001</v>
      </c>
      <c r="G1277" s="1"/>
    </row>
    <row r="1278" spans="1:7" x14ac:dyDescent="0.25">
      <c r="A1278" s="7">
        <v>44958</v>
      </c>
      <c r="B1278" s="2" t="s">
        <v>5</v>
      </c>
      <c r="C1278" s="2" t="s">
        <v>12</v>
      </c>
      <c r="D1278" s="2">
        <v>5300</v>
      </c>
      <c r="E1278" s="4">
        <v>989</v>
      </c>
      <c r="G1278" s="1"/>
    </row>
    <row r="1279" spans="1:7" x14ac:dyDescent="0.25">
      <c r="A1279" s="7">
        <v>44958</v>
      </c>
      <c r="B1279" s="2" t="s">
        <v>5</v>
      </c>
      <c r="C1279" s="2" t="s">
        <v>12</v>
      </c>
      <c r="D1279" s="2">
        <v>5400</v>
      </c>
      <c r="E1279" s="4">
        <v>587.1</v>
      </c>
      <c r="G1279" s="1"/>
    </row>
    <row r="1280" spans="1:7" x14ac:dyDescent="0.25">
      <c r="A1280" s="7">
        <v>44958</v>
      </c>
      <c r="B1280" s="2" t="s">
        <v>5</v>
      </c>
      <c r="C1280" s="2" t="s">
        <v>12</v>
      </c>
      <c r="D1280" s="2">
        <v>5500</v>
      </c>
      <c r="E1280" s="4">
        <v>18314.47</v>
      </c>
      <c r="G1280" s="1"/>
    </row>
    <row r="1281" spans="1:7" x14ac:dyDescent="0.25">
      <c r="A1281" s="7">
        <v>44958</v>
      </c>
      <c r="B1281" s="2" t="s">
        <v>5</v>
      </c>
      <c r="C1281" s="2" t="s">
        <v>12</v>
      </c>
      <c r="D1281" s="2">
        <v>5700</v>
      </c>
      <c r="E1281" s="4">
        <v>2441.9699999999998</v>
      </c>
      <c r="G1281" s="1"/>
    </row>
    <row r="1282" spans="1:7" x14ac:dyDescent="0.25">
      <c r="A1282" s="7">
        <v>44958</v>
      </c>
      <c r="B1282" s="2" t="s">
        <v>5</v>
      </c>
      <c r="C1282" s="2" t="s">
        <v>12</v>
      </c>
      <c r="D1282" s="2">
        <v>5800</v>
      </c>
      <c r="E1282" s="4">
        <v>1007.45</v>
      </c>
      <c r="G1282" s="1"/>
    </row>
    <row r="1283" spans="1:7" x14ac:dyDescent="0.25">
      <c r="A1283" s="7">
        <v>44958</v>
      </c>
      <c r="B1283" s="2" t="s">
        <v>5</v>
      </c>
      <c r="C1283" s="2" t="s">
        <v>12</v>
      </c>
      <c r="D1283" s="2">
        <v>6000</v>
      </c>
      <c r="E1283" s="4">
        <v>541.47</v>
      </c>
      <c r="G1283" s="1"/>
    </row>
    <row r="1284" spans="1:7" x14ac:dyDescent="0.25">
      <c r="A1284" s="7">
        <v>44958</v>
      </c>
      <c r="B1284" s="2" t="s">
        <v>5</v>
      </c>
      <c r="C1284" s="2" t="s">
        <v>12</v>
      </c>
      <c r="D1284" s="2">
        <v>6200</v>
      </c>
      <c r="E1284" s="4">
        <v>2391.4499999999998</v>
      </c>
      <c r="G1284" s="1"/>
    </row>
    <row r="1285" spans="1:7" x14ac:dyDescent="0.25">
      <c r="A1285" s="7">
        <v>44958</v>
      </c>
      <c r="B1285" s="2" t="s">
        <v>5</v>
      </c>
      <c r="C1285" s="2" t="s">
        <v>12</v>
      </c>
      <c r="D1285" s="2">
        <v>6400</v>
      </c>
      <c r="E1285" s="4">
        <v>3445.37</v>
      </c>
      <c r="G1285" s="1"/>
    </row>
    <row r="1286" spans="1:7" x14ac:dyDescent="0.25">
      <c r="A1286" s="7">
        <v>44958</v>
      </c>
      <c r="B1286" s="2" t="s">
        <v>5</v>
      </c>
      <c r="C1286" s="2" t="s">
        <v>12</v>
      </c>
      <c r="D1286" s="2">
        <v>6410</v>
      </c>
      <c r="E1286" s="4">
        <v>2517.69</v>
      </c>
      <c r="G1286" s="1"/>
    </row>
    <row r="1287" spans="1:7" x14ac:dyDescent="0.25">
      <c r="A1287" s="7">
        <v>44958</v>
      </c>
      <c r="B1287" s="2" t="s">
        <v>5</v>
      </c>
      <c r="C1287" s="2" t="s">
        <v>12</v>
      </c>
      <c r="D1287" s="2">
        <v>6420</v>
      </c>
      <c r="E1287" s="4">
        <v>1918.56</v>
      </c>
      <c r="G1287" s="1"/>
    </row>
    <row r="1288" spans="1:7" x14ac:dyDescent="0.25">
      <c r="A1288" s="7">
        <v>44958</v>
      </c>
      <c r="B1288" s="2" t="s">
        <v>5</v>
      </c>
      <c r="C1288" s="2" t="s">
        <v>12</v>
      </c>
      <c r="D1288" s="2">
        <v>6500</v>
      </c>
      <c r="E1288" s="4">
        <v>2903.77</v>
      </c>
      <c r="G1288" s="1"/>
    </row>
    <row r="1289" spans="1:7" x14ac:dyDescent="0.25">
      <c r="A1289" s="7">
        <v>44958</v>
      </c>
      <c r="B1289" s="2" t="s">
        <v>5</v>
      </c>
      <c r="C1289" s="2" t="s">
        <v>12</v>
      </c>
      <c r="D1289" s="2">
        <v>6600</v>
      </c>
      <c r="E1289" s="4">
        <v>4964.25</v>
      </c>
      <c r="G1289" s="1"/>
    </row>
    <row r="1290" spans="1:7" x14ac:dyDescent="0.25">
      <c r="A1290" s="7">
        <v>44958</v>
      </c>
      <c r="B1290" s="2" t="s">
        <v>5</v>
      </c>
      <c r="C1290" s="2" t="s">
        <v>12</v>
      </c>
      <c r="D1290" s="2">
        <v>6610</v>
      </c>
      <c r="E1290" s="4">
        <v>2514.89</v>
      </c>
      <c r="G1290" s="1"/>
    </row>
    <row r="1291" spans="1:7" x14ac:dyDescent="0.25">
      <c r="A1291" s="7">
        <v>44958</v>
      </c>
      <c r="B1291" s="2" t="s">
        <v>5</v>
      </c>
      <c r="C1291" s="2" t="s">
        <v>12</v>
      </c>
      <c r="D1291" s="2">
        <v>6620</v>
      </c>
      <c r="E1291" s="4">
        <v>972.68</v>
      </c>
      <c r="G1291" s="1"/>
    </row>
    <row r="1292" spans="1:7" x14ac:dyDescent="0.25">
      <c r="A1292" s="7">
        <v>44958</v>
      </c>
      <c r="B1292" s="2" t="s">
        <v>5</v>
      </c>
      <c r="C1292" s="2" t="s">
        <v>12</v>
      </c>
      <c r="D1292" s="2">
        <v>6700</v>
      </c>
      <c r="E1292" s="4">
        <v>566.65</v>
      </c>
      <c r="G1292" s="1"/>
    </row>
    <row r="1293" spans="1:7" x14ac:dyDescent="0.25">
      <c r="A1293" s="7">
        <v>44958</v>
      </c>
      <c r="B1293" s="2" t="s">
        <v>5</v>
      </c>
      <c r="C1293" s="2" t="s">
        <v>12</v>
      </c>
      <c r="D1293" s="2">
        <v>6999</v>
      </c>
      <c r="E1293" s="4">
        <v>1602.66</v>
      </c>
      <c r="G1293" s="1"/>
    </row>
    <row r="1294" spans="1:7" x14ac:dyDescent="0.25">
      <c r="A1294" s="7">
        <v>44958</v>
      </c>
      <c r="B1294" s="2" t="s">
        <v>8</v>
      </c>
      <c r="C1294" s="2" t="s">
        <v>12</v>
      </c>
      <c r="D1294" s="2">
        <v>5100</v>
      </c>
      <c r="E1294" s="4">
        <v>19852.02</v>
      </c>
      <c r="G1294" s="1"/>
    </row>
    <row r="1295" spans="1:7" x14ac:dyDescent="0.25">
      <c r="A1295" s="7">
        <v>44958</v>
      </c>
      <c r="B1295" s="2" t="s">
        <v>8</v>
      </c>
      <c r="C1295" s="2" t="s">
        <v>12</v>
      </c>
      <c r="D1295" s="2">
        <v>5130</v>
      </c>
      <c r="E1295" s="4">
        <v>1205.72</v>
      </c>
      <c r="G1295" s="1"/>
    </row>
    <row r="1296" spans="1:7" x14ac:dyDescent="0.25">
      <c r="A1296" s="7">
        <v>44958</v>
      </c>
      <c r="B1296" s="2" t="s">
        <v>8</v>
      </c>
      <c r="C1296" s="2" t="s">
        <v>12</v>
      </c>
      <c r="D1296" s="2">
        <v>5140</v>
      </c>
      <c r="E1296" s="4">
        <v>524.58000000000004</v>
      </c>
      <c r="G1296" s="1"/>
    </row>
    <row r="1297" spans="1:7" x14ac:dyDescent="0.25">
      <c r="A1297" s="7">
        <v>44958</v>
      </c>
      <c r="B1297" s="2" t="s">
        <v>8</v>
      </c>
      <c r="C1297" s="2" t="s">
        <v>12</v>
      </c>
      <c r="D1297" s="2">
        <v>5200</v>
      </c>
      <c r="E1297" s="4">
        <v>1117.1300000000001</v>
      </c>
      <c r="G1297" s="1"/>
    </row>
    <row r="1298" spans="1:7" x14ac:dyDescent="0.25">
      <c r="A1298" s="7">
        <v>44958</v>
      </c>
      <c r="B1298" s="2" t="s">
        <v>8</v>
      </c>
      <c r="C1298" s="2" t="s">
        <v>12</v>
      </c>
      <c r="D1298" s="2">
        <v>5300</v>
      </c>
      <c r="E1298" s="4">
        <v>1015.2</v>
      </c>
      <c r="G1298" s="1"/>
    </row>
    <row r="1299" spans="1:7" x14ac:dyDescent="0.25">
      <c r="A1299" s="7">
        <v>44958</v>
      </c>
      <c r="B1299" s="2" t="s">
        <v>8</v>
      </c>
      <c r="C1299" s="2" t="s">
        <v>12</v>
      </c>
      <c r="D1299" s="2">
        <v>5400</v>
      </c>
      <c r="E1299" s="4">
        <v>624.79999999999995</v>
      </c>
      <c r="G1299" s="1"/>
    </row>
    <row r="1300" spans="1:7" x14ac:dyDescent="0.25">
      <c r="A1300" s="7">
        <v>44958</v>
      </c>
      <c r="B1300" s="2" t="s">
        <v>8</v>
      </c>
      <c r="C1300" s="2" t="s">
        <v>12</v>
      </c>
      <c r="D1300" s="2">
        <v>5500</v>
      </c>
      <c r="E1300" s="4">
        <v>19019.62</v>
      </c>
      <c r="G1300" s="1"/>
    </row>
    <row r="1301" spans="1:7" x14ac:dyDescent="0.25">
      <c r="A1301" s="7">
        <v>44958</v>
      </c>
      <c r="B1301" s="2" t="s">
        <v>8</v>
      </c>
      <c r="C1301" s="2" t="s">
        <v>12</v>
      </c>
      <c r="D1301" s="2">
        <v>5700</v>
      </c>
      <c r="E1301" s="4">
        <v>2501.8200000000002</v>
      </c>
      <c r="G1301" s="1"/>
    </row>
    <row r="1302" spans="1:7" x14ac:dyDescent="0.25">
      <c r="A1302" s="7">
        <v>44958</v>
      </c>
      <c r="B1302" s="2" t="s">
        <v>8</v>
      </c>
      <c r="C1302" s="2" t="s">
        <v>12</v>
      </c>
      <c r="D1302" s="2">
        <v>5800</v>
      </c>
      <c r="E1302" s="4">
        <v>1035.44</v>
      </c>
      <c r="G1302" s="1"/>
    </row>
    <row r="1303" spans="1:7" x14ac:dyDescent="0.25">
      <c r="A1303" s="7">
        <v>44958</v>
      </c>
      <c r="B1303" s="2" t="s">
        <v>8</v>
      </c>
      <c r="C1303" s="2" t="s">
        <v>12</v>
      </c>
      <c r="D1303" s="2">
        <v>6000</v>
      </c>
      <c r="E1303" s="4">
        <v>560.11</v>
      </c>
      <c r="G1303" s="1"/>
    </row>
    <row r="1304" spans="1:7" x14ac:dyDescent="0.25">
      <c r="A1304" s="7">
        <v>44958</v>
      </c>
      <c r="B1304" s="2" t="s">
        <v>8</v>
      </c>
      <c r="C1304" s="2" t="s">
        <v>12</v>
      </c>
      <c r="D1304" s="2">
        <v>6200</v>
      </c>
      <c r="E1304" s="4">
        <v>2471.21</v>
      </c>
      <c r="G1304" s="1"/>
    </row>
    <row r="1305" spans="1:7" x14ac:dyDescent="0.25">
      <c r="A1305" s="7">
        <v>44958</v>
      </c>
      <c r="B1305" s="2" t="s">
        <v>8</v>
      </c>
      <c r="C1305" s="2" t="s">
        <v>12</v>
      </c>
      <c r="D1305" s="2">
        <v>6400</v>
      </c>
      <c r="E1305" s="4">
        <v>3556.21</v>
      </c>
      <c r="G1305" s="1"/>
    </row>
    <row r="1306" spans="1:7" x14ac:dyDescent="0.25">
      <c r="A1306" s="7">
        <v>44958</v>
      </c>
      <c r="B1306" s="2" t="s">
        <v>8</v>
      </c>
      <c r="C1306" s="2" t="s">
        <v>12</v>
      </c>
      <c r="D1306" s="2">
        <v>6410</v>
      </c>
      <c r="E1306" s="4">
        <v>2484.5700000000002</v>
      </c>
      <c r="G1306" s="1"/>
    </row>
    <row r="1307" spans="1:7" x14ac:dyDescent="0.25">
      <c r="A1307" s="7">
        <v>44958</v>
      </c>
      <c r="B1307" s="2" t="s">
        <v>8</v>
      </c>
      <c r="C1307" s="2" t="s">
        <v>12</v>
      </c>
      <c r="D1307" s="2">
        <v>6420</v>
      </c>
      <c r="E1307" s="4">
        <v>1890.92</v>
      </c>
      <c r="G1307" s="1"/>
    </row>
    <row r="1308" spans="1:7" x14ac:dyDescent="0.25">
      <c r="A1308" s="7">
        <v>44958</v>
      </c>
      <c r="B1308" s="2" t="s">
        <v>8</v>
      </c>
      <c r="C1308" s="2" t="s">
        <v>12</v>
      </c>
      <c r="D1308" s="2">
        <v>6500</v>
      </c>
      <c r="E1308" s="4">
        <v>3084.42</v>
      </c>
      <c r="G1308" s="1"/>
    </row>
    <row r="1309" spans="1:7" x14ac:dyDescent="0.25">
      <c r="A1309" s="7">
        <v>44958</v>
      </c>
      <c r="B1309" s="2" t="s">
        <v>8</v>
      </c>
      <c r="C1309" s="2" t="s">
        <v>12</v>
      </c>
      <c r="D1309" s="2">
        <v>6600</v>
      </c>
      <c r="E1309" s="4">
        <v>5200.78</v>
      </c>
      <c r="G1309" s="1"/>
    </row>
    <row r="1310" spans="1:7" x14ac:dyDescent="0.25">
      <c r="A1310" s="7">
        <v>44958</v>
      </c>
      <c r="B1310" s="2" t="s">
        <v>8</v>
      </c>
      <c r="C1310" s="2" t="s">
        <v>12</v>
      </c>
      <c r="D1310" s="2">
        <v>6610</v>
      </c>
      <c r="E1310" s="4">
        <v>2572.4299999999998</v>
      </c>
      <c r="G1310" s="1"/>
    </row>
    <row r="1311" spans="1:7" x14ac:dyDescent="0.25">
      <c r="A1311" s="7">
        <v>44958</v>
      </c>
      <c r="B1311" s="2" t="s">
        <v>8</v>
      </c>
      <c r="C1311" s="2" t="s">
        <v>12</v>
      </c>
      <c r="D1311" s="2">
        <v>6620</v>
      </c>
      <c r="E1311" s="4">
        <v>1036.1099999999999</v>
      </c>
      <c r="G1311" s="1"/>
    </row>
    <row r="1312" spans="1:7" x14ac:dyDescent="0.25">
      <c r="A1312" s="7">
        <v>44958</v>
      </c>
      <c r="B1312" s="2" t="s">
        <v>8</v>
      </c>
      <c r="C1312" s="2" t="s">
        <v>12</v>
      </c>
      <c r="D1312" s="2">
        <v>6700</v>
      </c>
      <c r="E1312" s="4">
        <v>588.48</v>
      </c>
      <c r="G1312" s="1"/>
    </row>
    <row r="1313" spans="1:7" x14ac:dyDescent="0.25">
      <c r="A1313" s="7">
        <v>44958</v>
      </c>
      <c r="B1313" s="2" t="s">
        <v>8</v>
      </c>
      <c r="C1313" s="2" t="s">
        <v>12</v>
      </c>
      <c r="D1313" s="2">
        <v>6999</v>
      </c>
      <c r="E1313" s="4">
        <v>1654.65</v>
      </c>
      <c r="G1313" s="1"/>
    </row>
    <row r="1314" spans="1:7" x14ac:dyDescent="0.25">
      <c r="A1314" s="7">
        <v>44958</v>
      </c>
      <c r="B1314" s="2" t="s">
        <v>9</v>
      </c>
      <c r="C1314" s="2" t="s">
        <v>12</v>
      </c>
      <c r="D1314" s="2">
        <v>5100</v>
      </c>
      <c r="E1314" s="4">
        <v>20939.349999999999</v>
      </c>
      <c r="G1314" s="1"/>
    </row>
    <row r="1315" spans="1:7" x14ac:dyDescent="0.25">
      <c r="A1315" s="7">
        <v>44958</v>
      </c>
      <c r="B1315" s="2" t="s">
        <v>9</v>
      </c>
      <c r="C1315" s="2" t="s">
        <v>12</v>
      </c>
      <c r="D1315" s="2">
        <v>5130</v>
      </c>
      <c r="E1315" s="4">
        <v>1233.72</v>
      </c>
      <c r="G1315" s="1"/>
    </row>
    <row r="1316" spans="1:7" x14ac:dyDescent="0.25">
      <c r="A1316" s="7">
        <v>44958</v>
      </c>
      <c r="B1316" s="2" t="s">
        <v>9</v>
      </c>
      <c r="C1316" s="2" t="s">
        <v>12</v>
      </c>
      <c r="D1316" s="2">
        <v>5140</v>
      </c>
      <c r="E1316" s="4">
        <v>533.54999999999995</v>
      </c>
      <c r="G1316" s="1"/>
    </row>
    <row r="1317" spans="1:7" x14ac:dyDescent="0.25">
      <c r="A1317" s="7">
        <v>44958</v>
      </c>
      <c r="B1317" s="2" t="s">
        <v>9</v>
      </c>
      <c r="C1317" s="2" t="s">
        <v>12</v>
      </c>
      <c r="D1317" s="2">
        <v>5200</v>
      </c>
      <c r="E1317" s="4">
        <v>1139.07</v>
      </c>
      <c r="G1317" s="1"/>
    </row>
    <row r="1318" spans="1:7" x14ac:dyDescent="0.25">
      <c r="A1318" s="7">
        <v>44958</v>
      </c>
      <c r="B1318" s="2" t="s">
        <v>9</v>
      </c>
      <c r="C1318" s="2" t="s">
        <v>12</v>
      </c>
      <c r="D1318" s="2">
        <v>5300</v>
      </c>
      <c r="E1318" s="4">
        <v>1038.8599999999999</v>
      </c>
      <c r="G1318" s="1"/>
    </row>
    <row r="1319" spans="1:7" x14ac:dyDescent="0.25">
      <c r="A1319" s="7">
        <v>44958</v>
      </c>
      <c r="B1319" s="2" t="s">
        <v>9</v>
      </c>
      <c r="C1319" s="2" t="s">
        <v>12</v>
      </c>
      <c r="D1319" s="2">
        <v>5400</v>
      </c>
      <c r="E1319" s="4">
        <v>639.62</v>
      </c>
      <c r="G1319" s="1"/>
    </row>
    <row r="1320" spans="1:7" x14ac:dyDescent="0.25">
      <c r="A1320" s="7">
        <v>44958</v>
      </c>
      <c r="B1320" s="2" t="s">
        <v>9</v>
      </c>
      <c r="C1320" s="2" t="s">
        <v>12</v>
      </c>
      <c r="D1320" s="2">
        <v>5500</v>
      </c>
      <c r="E1320" s="4">
        <v>19425.43</v>
      </c>
      <c r="G1320" s="1"/>
    </row>
    <row r="1321" spans="1:7" x14ac:dyDescent="0.25">
      <c r="A1321" s="7">
        <v>44958</v>
      </c>
      <c r="B1321" s="2" t="s">
        <v>9</v>
      </c>
      <c r="C1321" s="2" t="s">
        <v>12</v>
      </c>
      <c r="D1321" s="2">
        <v>5700</v>
      </c>
      <c r="E1321" s="4">
        <v>2606.23</v>
      </c>
      <c r="G1321" s="1"/>
    </row>
    <row r="1322" spans="1:7" x14ac:dyDescent="0.25">
      <c r="A1322" s="7">
        <v>44958</v>
      </c>
      <c r="B1322" s="2" t="s">
        <v>9</v>
      </c>
      <c r="C1322" s="2" t="s">
        <v>12</v>
      </c>
      <c r="D1322" s="2">
        <v>5800</v>
      </c>
      <c r="E1322" s="4">
        <v>1066.1400000000001</v>
      </c>
      <c r="G1322" s="1"/>
    </row>
    <row r="1323" spans="1:7" x14ac:dyDescent="0.25">
      <c r="A1323" s="7">
        <v>44958</v>
      </c>
      <c r="B1323" s="2" t="s">
        <v>9</v>
      </c>
      <c r="C1323" s="2" t="s">
        <v>12</v>
      </c>
      <c r="D1323" s="2">
        <v>6000</v>
      </c>
      <c r="E1323" s="4">
        <v>572.91999999999996</v>
      </c>
      <c r="G1323" s="1"/>
    </row>
    <row r="1324" spans="1:7" x14ac:dyDescent="0.25">
      <c r="A1324" s="7">
        <v>44958</v>
      </c>
      <c r="B1324" s="2" t="s">
        <v>9</v>
      </c>
      <c r="C1324" s="2" t="s">
        <v>12</v>
      </c>
      <c r="D1324" s="2">
        <v>6200</v>
      </c>
      <c r="E1324" s="4">
        <v>2512.2399999999998</v>
      </c>
      <c r="G1324" s="1"/>
    </row>
    <row r="1325" spans="1:7" x14ac:dyDescent="0.25">
      <c r="A1325" s="7">
        <v>44958</v>
      </c>
      <c r="B1325" s="2" t="s">
        <v>9</v>
      </c>
      <c r="C1325" s="2" t="s">
        <v>12</v>
      </c>
      <c r="D1325" s="2">
        <v>6400</v>
      </c>
      <c r="E1325" s="4">
        <v>3618.02</v>
      </c>
      <c r="G1325" s="1"/>
    </row>
    <row r="1326" spans="1:7" x14ac:dyDescent="0.25">
      <c r="A1326" s="7">
        <v>44958</v>
      </c>
      <c r="B1326" s="2" t="s">
        <v>9</v>
      </c>
      <c r="C1326" s="2" t="s">
        <v>12</v>
      </c>
      <c r="D1326" s="2">
        <v>6410</v>
      </c>
      <c r="E1326" s="4">
        <v>2674.76</v>
      </c>
      <c r="G1326" s="1"/>
    </row>
    <row r="1327" spans="1:7" x14ac:dyDescent="0.25">
      <c r="A1327" s="7">
        <v>44958</v>
      </c>
      <c r="B1327" s="2" t="s">
        <v>9</v>
      </c>
      <c r="C1327" s="2" t="s">
        <v>12</v>
      </c>
      <c r="D1327" s="2">
        <v>6420</v>
      </c>
      <c r="E1327" s="4">
        <v>1985.01</v>
      </c>
      <c r="G1327" s="1"/>
    </row>
    <row r="1328" spans="1:7" x14ac:dyDescent="0.25">
      <c r="A1328" s="7">
        <v>44958</v>
      </c>
      <c r="B1328" s="2" t="s">
        <v>9</v>
      </c>
      <c r="C1328" s="2" t="s">
        <v>12</v>
      </c>
      <c r="D1328" s="2">
        <v>6500</v>
      </c>
      <c r="E1328" s="4">
        <v>3083.01</v>
      </c>
      <c r="G1328" s="1"/>
    </row>
    <row r="1329" spans="1:7" x14ac:dyDescent="0.25">
      <c r="A1329" s="7">
        <v>44958</v>
      </c>
      <c r="B1329" s="2" t="s">
        <v>9</v>
      </c>
      <c r="C1329" s="2" t="s">
        <v>12</v>
      </c>
      <c r="D1329" s="2">
        <v>6600</v>
      </c>
      <c r="E1329" s="4">
        <v>5272.39</v>
      </c>
      <c r="G1329" s="1"/>
    </row>
    <row r="1330" spans="1:7" x14ac:dyDescent="0.25">
      <c r="A1330" s="7">
        <v>44958</v>
      </c>
      <c r="B1330" s="2" t="s">
        <v>9</v>
      </c>
      <c r="C1330" s="2" t="s">
        <v>12</v>
      </c>
      <c r="D1330" s="2">
        <v>6610</v>
      </c>
      <c r="E1330" s="4">
        <v>2641.15</v>
      </c>
      <c r="G1330" s="1"/>
    </row>
    <row r="1331" spans="1:7" x14ac:dyDescent="0.25">
      <c r="A1331" s="7">
        <v>44958</v>
      </c>
      <c r="B1331" s="2" t="s">
        <v>9</v>
      </c>
      <c r="C1331" s="2" t="s">
        <v>12</v>
      </c>
      <c r="D1331" s="2">
        <v>6620</v>
      </c>
      <c r="E1331" s="4">
        <v>1047.8399999999999</v>
      </c>
      <c r="G1331" s="1"/>
    </row>
    <row r="1332" spans="1:7" x14ac:dyDescent="0.25">
      <c r="A1332" s="7">
        <v>44958</v>
      </c>
      <c r="B1332" s="2" t="s">
        <v>9</v>
      </c>
      <c r="C1332" s="2" t="s">
        <v>12</v>
      </c>
      <c r="D1332" s="2">
        <v>6700</v>
      </c>
      <c r="E1332" s="4">
        <v>625.15</v>
      </c>
      <c r="G1332" s="1"/>
    </row>
    <row r="1333" spans="1:7" x14ac:dyDescent="0.25">
      <c r="A1333" s="7">
        <v>44958</v>
      </c>
      <c r="B1333" s="2" t="s">
        <v>9</v>
      </c>
      <c r="C1333" s="2" t="s">
        <v>12</v>
      </c>
      <c r="D1333" s="2">
        <v>6999</v>
      </c>
      <c r="E1333" s="4">
        <v>1698.55</v>
      </c>
      <c r="G1333" s="1"/>
    </row>
    <row r="1334" spans="1:7" x14ac:dyDescent="0.25">
      <c r="A1334" s="7">
        <v>44958</v>
      </c>
      <c r="B1334" s="2" t="s">
        <v>5</v>
      </c>
      <c r="C1334" s="2" t="s">
        <v>14</v>
      </c>
      <c r="D1334" s="2">
        <v>5100</v>
      </c>
      <c r="E1334" s="4">
        <v>12085.49</v>
      </c>
      <c r="G1334" s="1"/>
    </row>
    <row r="1335" spans="1:7" x14ac:dyDescent="0.25">
      <c r="A1335" s="7">
        <v>44958</v>
      </c>
      <c r="B1335" s="2" t="s">
        <v>5</v>
      </c>
      <c r="C1335" s="2" t="s">
        <v>14</v>
      </c>
      <c r="D1335" s="2">
        <v>5130</v>
      </c>
      <c r="E1335" s="4">
        <v>685.72</v>
      </c>
      <c r="G1335" s="1"/>
    </row>
    <row r="1336" spans="1:7" x14ac:dyDescent="0.25">
      <c r="A1336" s="7">
        <v>44958</v>
      </c>
      <c r="B1336" s="2" t="s">
        <v>5</v>
      </c>
      <c r="C1336" s="2" t="s">
        <v>14</v>
      </c>
      <c r="D1336" s="2">
        <v>5140</v>
      </c>
      <c r="E1336" s="4">
        <v>292.19</v>
      </c>
      <c r="G1336" s="1"/>
    </row>
    <row r="1337" spans="1:7" x14ac:dyDescent="0.25">
      <c r="A1337" s="7">
        <v>44958</v>
      </c>
      <c r="B1337" s="2" t="s">
        <v>5</v>
      </c>
      <c r="C1337" s="2" t="s">
        <v>14</v>
      </c>
      <c r="D1337" s="2">
        <v>5200</v>
      </c>
      <c r="E1337" s="4">
        <v>705.18</v>
      </c>
      <c r="G1337" s="1"/>
    </row>
    <row r="1338" spans="1:7" x14ac:dyDescent="0.25">
      <c r="A1338" s="7">
        <v>44958</v>
      </c>
      <c r="B1338" s="2" t="s">
        <v>5</v>
      </c>
      <c r="C1338" s="2" t="s">
        <v>14</v>
      </c>
      <c r="D1338" s="2">
        <v>5300</v>
      </c>
      <c r="E1338" s="4">
        <v>15011.64</v>
      </c>
      <c r="G1338" s="1"/>
    </row>
    <row r="1339" spans="1:7" x14ac:dyDescent="0.25">
      <c r="A1339" s="7">
        <v>44958</v>
      </c>
      <c r="B1339" s="2" t="s">
        <v>5</v>
      </c>
      <c r="C1339" s="2" t="s">
        <v>14</v>
      </c>
      <c r="D1339" s="2">
        <v>5400</v>
      </c>
      <c r="E1339" s="4">
        <v>390.6</v>
      </c>
      <c r="G1339" s="1"/>
    </row>
    <row r="1340" spans="1:7" x14ac:dyDescent="0.25">
      <c r="A1340" s="7">
        <v>44958</v>
      </c>
      <c r="B1340" s="2" t="s">
        <v>5</v>
      </c>
      <c r="C1340" s="2" t="s">
        <v>14</v>
      </c>
      <c r="D1340" s="2">
        <v>5500</v>
      </c>
      <c r="E1340" s="4">
        <v>10815.93</v>
      </c>
      <c r="G1340" s="1"/>
    </row>
    <row r="1341" spans="1:7" x14ac:dyDescent="0.25">
      <c r="A1341" s="7">
        <v>44958</v>
      </c>
      <c r="B1341" s="2" t="s">
        <v>5</v>
      </c>
      <c r="C1341" s="2" t="s">
        <v>14</v>
      </c>
      <c r="D1341" s="2">
        <v>5700</v>
      </c>
      <c r="E1341" s="4">
        <v>1479.95</v>
      </c>
      <c r="G1341" s="1"/>
    </row>
    <row r="1342" spans="1:7" x14ac:dyDescent="0.25">
      <c r="A1342" s="7">
        <v>44958</v>
      </c>
      <c r="B1342" s="2" t="s">
        <v>5</v>
      </c>
      <c r="C1342" s="2" t="s">
        <v>14</v>
      </c>
      <c r="D1342" s="2">
        <v>5800</v>
      </c>
      <c r="E1342" s="4">
        <v>587.70000000000005</v>
      </c>
      <c r="G1342" s="1"/>
    </row>
    <row r="1343" spans="1:7" x14ac:dyDescent="0.25">
      <c r="A1343" s="7">
        <v>44958</v>
      </c>
      <c r="B1343" s="2" t="s">
        <v>5</v>
      </c>
      <c r="C1343" s="2" t="s">
        <v>14</v>
      </c>
      <c r="D1343" s="2">
        <v>6000</v>
      </c>
      <c r="E1343" s="4">
        <v>292.14</v>
      </c>
      <c r="G1343" s="1"/>
    </row>
    <row r="1344" spans="1:7" x14ac:dyDescent="0.25">
      <c r="A1344" s="7">
        <v>44958</v>
      </c>
      <c r="B1344" s="2" t="s">
        <v>5</v>
      </c>
      <c r="C1344" s="2" t="s">
        <v>14</v>
      </c>
      <c r="D1344" s="2">
        <v>6200</v>
      </c>
      <c r="E1344" s="4">
        <v>1374.62</v>
      </c>
      <c r="G1344" s="1"/>
    </row>
    <row r="1345" spans="1:7" x14ac:dyDescent="0.25">
      <c r="A1345" s="7">
        <v>44958</v>
      </c>
      <c r="B1345" s="2" t="s">
        <v>5</v>
      </c>
      <c r="C1345" s="2" t="s">
        <v>14</v>
      </c>
      <c r="D1345" s="2">
        <v>6400</v>
      </c>
      <c r="E1345" s="4">
        <v>2068.2399999999998</v>
      </c>
      <c r="G1345" s="1"/>
    </row>
    <row r="1346" spans="1:7" x14ac:dyDescent="0.25">
      <c r="A1346" s="7">
        <v>44958</v>
      </c>
      <c r="B1346" s="2" t="s">
        <v>5</v>
      </c>
      <c r="C1346" s="2" t="s">
        <v>14</v>
      </c>
      <c r="D1346" s="2">
        <v>6410</v>
      </c>
      <c r="E1346" s="4">
        <v>1476.39</v>
      </c>
      <c r="G1346" s="1"/>
    </row>
    <row r="1347" spans="1:7" x14ac:dyDescent="0.25">
      <c r="A1347" s="7">
        <v>44958</v>
      </c>
      <c r="B1347" s="2" t="s">
        <v>5</v>
      </c>
      <c r="C1347" s="2" t="s">
        <v>14</v>
      </c>
      <c r="D1347" s="2">
        <v>6420</v>
      </c>
      <c r="E1347" s="4">
        <v>1074.03</v>
      </c>
      <c r="G1347" s="1"/>
    </row>
    <row r="1348" spans="1:7" x14ac:dyDescent="0.25">
      <c r="A1348" s="7">
        <v>44958</v>
      </c>
      <c r="B1348" s="2" t="s">
        <v>5</v>
      </c>
      <c r="C1348" s="2" t="s">
        <v>14</v>
      </c>
      <c r="D1348" s="2">
        <v>6500</v>
      </c>
      <c r="E1348" s="4">
        <v>1810.71</v>
      </c>
      <c r="G1348" s="1"/>
    </row>
    <row r="1349" spans="1:7" x14ac:dyDescent="0.25">
      <c r="A1349" s="7">
        <v>44958</v>
      </c>
      <c r="B1349" s="2" t="s">
        <v>5</v>
      </c>
      <c r="C1349" s="2" t="s">
        <v>14</v>
      </c>
      <c r="D1349" s="2">
        <v>6600</v>
      </c>
      <c r="E1349" s="4">
        <v>2985.32</v>
      </c>
      <c r="G1349" s="1"/>
    </row>
    <row r="1350" spans="1:7" x14ac:dyDescent="0.25">
      <c r="A1350" s="7">
        <v>44958</v>
      </c>
      <c r="B1350" s="2" t="s">
        <v>5</v>
      </c>
      <c r="C1350" s="2" t="s">
        <v>14</v>
      </c>
      <c r="D1350" s="2">
        <v>6610</v>
      </c>
      <c r="E1350" s="4">
        <v>1504.61</v>
      </c>
      <c r="G1350" s="1"/>
    </row>
    <row r="1351" spans="1:7" x14ac:dyDescent="0.25">
      <c r="A1351" s="7">
        <v>44958</v>
      </c>
      <c r="B1351" s="2" t="s">
        <v>5</v>
      </c>
      <c r="C1351" s="2" t="s">
        <v>14</v>
      </c>
      <c r="D1351" s="2">
        <v>6620</v>
      </c>
      <c r="E1351" s="4">
        <v>588.96</v>
      </c>
      <c r="G1351" s="1"/>
    </row>
    <row r="1352" spans="1:7" x14ac:dyDescent="0.25">
      <c r="A1352" s="7">
        <v>44958</v>
      </c>
      <c r="B1352" s="2" t="s">
        <v>5</v>
      </c>
      <c r="C1352" s="2" t="s">
        <v>14</v>
      </c>
      <c r="D1352" s="2">
        <v>6700</v>
      </c>
      <c r="E1352" s="4">
        <v>295.56</v>
      </c>
      <c r="G1352" s="1"/>
    </row>
    <row r="1353" spans="1:7" x14ac:dyDescent="0.25">
      <c r="A1353" s="7">
        <v>44958</v>
      </c>
      <c r="B1353" s="2" t="s">
        <v>5</v>
      </c>
      <c r="C1353" s="2" t="s">
        <v>14</v>
      </c>
      <c r="D1353" s="2">
        <v>6999</v>
      </c>
      <c r="E1353" s="4">
        <v>991.32</v>
      </c>
      <c r="G1353" s="1"/>
    </row>
    <row r="1354" spans="1:7" x14ac:dyDescent="0.25">
      <c r="A1354" s="7">
        <v>44958</v>
      </c>
      <c r="B1354" s="2" t="s">
        <v>8</v>
      </c>
      <c r="C1354" s="2" t="s">
        <v>14</v>
      </c>
      <c r="D1354" s="2">
        <v>5100</v>
      </c>
      <c r="E1354" s="4">
        <v>11924.63</v>
      </c>
      <c r="G1354" s="1"/>
    </row>
    <row r="1355" spans="1:7" x14ac:dyDescent="0.25">
      <c r="A1355" s="7">
        <v>44958</v>
      </c>
      <c r="B1355" s="2" t="s">
        <v>8</v>
      </c>
      <c r="C1355" s="2" t="s">
        <v>14</v>
      </c>
      <c r="D1355" s="2">
        <v>5130</v>
      </c>
      <c r="E1355" s="4">
        <v>702.94</v>
      </c>
      <c r="G1355" s="1"/>
    </row>
    <row r="1356" spans="1:7" x14ac:dyDescent="0.25">
      <c r="A1356" s="7">
        <v>44958</v>
      </c>
      <c r="B1356" s="2" t="s">
        <v>8</v>
      </c>
      <c r="C1356" s="2" t="s">
        <v>14</v>
      </c>
      <c r="D1356" s="2">
        <v>5140</v>
      </c>
      <c r="E1356" s="4">
        <v>289.58999999999997</v>
      </c>
      <c r="G1356" s="1"/>
    </row>
    <row r="1357" spans="1:7" x14ac:dyDescent="0.25">
      <c r="A1357" s="7">
        <v>44958</v>
      </c>
      <c r="B1357" s="2" t="s">
        <v>8</v>
      </c>
      <c r="C1357" s="2" t="s">
        <v>14</v>
      </c>
      <c r="D1357" s="2">
        <v>5200</v>
      </c>
      <c r="E1357" s="4">
        <v>688.34</v>
      </c>
      <c r="G1357" s="1"/>
    </row>
    <row r="1358" spans="1:7" x14ac:dyDescent="0.25">
      <c r="A1358" s="7">
        <v>44958</v>
      </c>
      <c r="B1358" s="2" t="s">
        <v>8</v>
      </c>
      <c r="C1358" s="2" t="s">
        <v>14</v>
      </c>
      <c r="D1358" s="2">
        <v>5300</v>
      </c>
      <c r="E1358" s="4">
        <v>16096.96</v>
      </c>
      <c r="G1358" s="1"/>
    </row>
    <row r="1359" spans="1:7" x14ac:dyDescent="0.25">
      <c r="A1359" s="7">
        <v>44958</v>
      </c>
      <c r="B1359" s="2" t="s">
        <v>8</v>
      </c>
      <c r="C1359" s="2" t="s">
        <v>14</v>
      </c>
      <c r="D1359" s="2">
        <v>5400</v>
      </c>
      <c r="E1359" s="4">
        <v>402.19</v>
      </c>
      <c r="G1359" s="1"/>
    </row>
    <row r="1360" spans="1:7" x14ac:dyDescent="0.25">
      <c r="A1360" s="7">
        <v>44958</v>
      </c>
      <c r="B1360" s="2" t="s">
        <v>8</v>
      </c>
      <c r="C1360" s="2" t="s">
        <v>14</v>
      </c>
      <c r="D1360" s="2">
        <v>5500</v>
      </c>
      <c r="E1360" s="4">
        <v>11459.51</v>
      </c>
      <c r="G1360" s="1"/>
    </row>
    <row r="1361" spans="1:7" x14ac:dyDescent="0.25">
      <c r="A1361" s="7">
        <v>44958</v>
      </c>
      <c r="B1361" s="2" t="s">
        <v>8</v>
      </c>
      <c r="C1361" s="2" t="s">
        <v>14</v>
      </c>
      <c r="D1361" s="2">
        <v>5700</v>
      </c>
      <c r="E1361" s="4">
        <v>1500.78</v>
      </c>
      <c r="G1361" s="1"/>
    </row>
    <row r="1362" spans="1:7" x14ac:dyDescent="0.25">
      <c r="A1362" s="7">
        <v>44958</v>
      </c>
      <c r="B1362" s="2" t="s">
        <v>8</v>
      </c>
      <c r="C1362" s="2" t="s">
        <v>14</v>
      </c>
      <c r="D1362" s="2">
        <v>5800</v>
      </c>
      <c r="E1362" s="4">
        <v>601.05999999999995</v>
      </c>
      <c r="G1362" s="1"/>
    </row>
    <row r="1363" spans="1:7" x14ac:dyDescent="0.25">
      <c r="A1363" s="7">
        <v>44958</v>
      </c>
      <c r="B1363" s="2" t="s">
        <v>8</v>
      </c>
      <c r="C1363" s="2" t="s">
        <v>14</v>
      </c>
      <c r="D1363" s="2">
        <v>6000</v>
      </c>
      <c r="E1363" s="4">
        <v>300.89999999999998</v>
      </c>
      <c r="G1363" s="1"/>
    </row>
    <row r="1364" spans="1:7" x14ac:dyDescent="0.25">
      <c r="A1364" s="7">
        <v>44958</v>
      </c>
      <c r="B1364" s="2" t="s">
        <v>8</v>
      </c>
      <c r="C1364" s="2" t="s">
        <v>14</v>
      </c>
      <c r="D1364" s="2">
        <v>6200</v>
      </c>
      <c r="E1364" s="4">
        <v>1496.22</v>
      </c>
      <c r="G1364" s="1"/>
    </row>
    <row r="1365" spans="1:7" x14ac:dyDescent="0.25">
      <c r="A1365" s="7">
        <v>44958</v>
      </c>
      <c r="B1365" s="2" t="s">
        <v>8</v>
      </c>
      <c r="C1365" s="2" t="s">
        <v>14</v>
      </c>
      <c r="D1365" s="2">
        <v>6400</v>
      </c>
      <c r="E1365" s="4">
        <v>2210.2800000000002</v>
      </c>
      <c r="G1365" s="1"/>
    </row>
    <row r="1366" spans="1:7" x14ac:dyDescent="0.25">
      <c r="A1366" s="7">
        <v>44958</v>
      </c>
      <c r="B1366" s="2" t="s">
        <v>8</v>
      </c>
      <c r="C1366" s="2" t="s">
        <v>14</v>
      </c>
      <c r="D1366" s="2">
        <v>6410</v>
      </c>
      <c r="E1366" s="4">
        <v>1445.18</v>
      </c>
      <c r="G1366" s="1"/>
    </row>
    <row r="1367" spans="1:7" x14ac:dyDescent="0.25">
      <c r="A1367" s="7">
        <v>44958</v>
      </c>
      <c r="B1367" s="2" t="s">
        <v>8</v>
      </c>
      <c r="C1367" s="2" t="s">
        <v>14</v>
      </c>
      <c r="D1367" s="2">
        <v>6420</v>
      </c>
      <c r="E1367" s="4">
        <v>1193.79</v>
      </c>
      <c r="G1367" s="1"/>
    </row>
    <row r="1368" spans="1:7" x14ac:dyDescent="0.25">
      <c r="A1368" s="7">
        <v>44958</v>
      </c>
      <c r="B1368" s="2" t="s">
        <v>8</v>
      </c>
      <c r="C1368" s="2" t="s">
        <v>14</v>
      </c>
      <c r="D1368" s="2">
        <v>6500</v>
      </c>
      <c r="E1368" s="4">
        <v>1911.96</v>
      </c>
      <c r="G1368" s="1"/>
    </row>
    <row r="1369" spans="1:7" x14ac:dyDescent="0.25">
      <c r="A1369" s="7">
        <v>44958</v>
      </c>
      <c r="B1369" s="2" t="s">
        <v>8</v>
      </c>
      <c r="C1369" s="2" t="s">
        <v>14</v>
      </c>
      <c r="D1369" s="2">
        <v>6600</v>
      </c>
      <c r="E1369" s="4">
        <v>2993.99</v>
      </c>
      <c r="G1369" s="1"/>
    </row>
    <row r="1370" spans="1:7" x14ac:dyDescent="0.25">
      <c r="A1370" s="7">
        <v>44958</v>
      </c>
      <c r="B1370" s="2" t="s">
        <v>8</v>
      </c>
      <c r="C1370" s="2" t="s">
        <v>14</v>
      </c>
      <c r="D1370" s="2">
        <v>6610</v>
      </c>
      <c r="E1370" s="4">
        <v>1472.85</v>
      </c>
      <c r="G1370" s="1"/>
    </row>
    <row r="1371" spans="1:7" x14ac:dyDescent="0.25">
      <c r="A1371" s="7">
        <v>44958</v>
      </c>
      <c r="B1371" s="2" t="s">
        <v>8</v>
      </c>
      <c r="C1371" s="2" t="s">
        <v>14</v>
      </c>
      <c r="D1371" s="2">
        <v>6620</v>
      </c>
      <c r="E1371" s="4">
        <v>589.95000000000005</v>
      </c>
      <c r="G1371" s="1"/>
    </row>
    <row r="1372" spans="1:7" x14ac:dyDescent="0.25">
      <c r="A1372" s="7">
        <v>44958</v>
      </c>
      <c r="B1372" s="2" t="s">
        <v>8</v>
      </c>
      <c r="C1372" s="2" t="s">
        <v>14</v>
      </c>
      <c r="D1372" s="2">
        <v>6700</v>
      </c>
      <c r="E1372" s="4">
        <v>396.67</v>
      </c>
      <c r="G1372" s="1"/>
    </row>
    <row r="1373" spans="1:7" x14ac:dyDescent="0.25">
      <c r="A1373" s="7">
        <v>44958</v>
      </c>
      <c r="B1373" s="2" t="s">
        <v>8</v>
      </c>
      <c r="C1373" s="2" t="s">
        <v>14</v>
      </c>
      <c r="D1373" s="2">
        <v>6999</v>
      </c>
      <c r="E1373" s="4">
        <v>984.76</v>
      </c>
      <c r="G1373" s="1"/>
    </row>
    <row r="1374" spans="1:7" x14ac:dyDescent="0.25">
      <c r="A1374" s="7">
        <v>44958</v>
      </c>
      <c r="B1374" s="2" t="s">
        <v>9</v>
      </c>
      <c r="C1374" s="2" t="s">
        <v>14</v>
      </c>
      <c r="D1374" s="2">
        <v>5100</v>
      </c>
      <c r="E1374" s="4">
        <v>12604.92</v>
      </c>
      <c r="G1374" s="1"/>
    </row>
    <row r="1375" spans="1:7" x14ac:dyDescent="0.25">
      <c r="A1375" s="7">
        <v>44958</v>
      </c>
      <c r="B1375" s="2" t="s">
        <v>9</v>
      </c>
      <c r="C1375" s="2" t="s">
        <v>14</v>
      </c>
      <c r="D1375" s="2">
        <v>5130</v>
      </c>
      <c r="E1375" s="4">
        <v>774.52</v>
      </c>
      <c r="G1375" s="1"/>
    </row>
    <row r="1376" spans="1:7" x14ac:dyDescent="0.25">
      <c r="A1376" s="7">
        <v>44958</v>
      </c>
      <c r="B1376" s="2" t="s">
        <v>9</v>
      </c>
      <c r="C1376" s="2" t="s">
        <v>14</v>
      </c>
      <c r="D1376" s="2">
        <v>5140</v>
      </c>
      <c r="E1376" s="4">
        <v>288.64</v>
      </c>
      <c r="G1376" s="1"/>
    </row>
    <row r="1377" spans="1:7" x14ac:dyDescent="0.25">
      <c r="A1377" s="7">
        <v>44958</v>
      </c>
      <c r="B1377" s="2" t="s">
        <v>9</v>
      </c>
      <c r="C1377" s="2" t="s">
        <v>14</v>
      </c>
      <c r="D1377" s="2">
        <v>5200</v>
      </c>
      <c r="E1377" s="4">
        <v>692.9</v>
      </c>
      <c r="G1377" s="1"/>
    </row>
    <row r="1378" spans="1:7" x14ac:dyDescent="0.25">
      <c r="A1378" s="7">
        <v>44958</v>
      </c>
      <c r="B1378" s="2" t="s">
        <v>9</v>
      </c>
      <c r="C1378" s="2" t="s">
        <v>14</v>
      </c>
      <c r="D1378" s="2">
        <v>5300</v>
      </c>
      <c r="E1378" s="4">
        <v>11727.5</v>
      </c>
      <c r="G1378" s="1"/>
    </row>
    <row r="1379" spans="1:7" x14ac:dyDescent="0.25">
      <c r="A1379" s="7">
        <v>44958</v>
      </c>
      <c r="B1379" s="2" t="s">
        <v>9</v>
      </c>
      <c r="C1379" s="2" t="s">
        <v>14</v>
      </c>
      <c r="D1379" s="2">
        <v>5400</v>
      </c>
      <c r="E1379" s="4">
        <v>401.6</v>
      </c>
      <c r="G1379" s="1"/>
    </row>
    <row r="1380" spans="1:7" x14ac:dyDescent="0.25">
      <c r="A1380" s="7">
        <v>44958</v>
      </c>
      <c r="B1380" s="2" t="s">
        <v>9</v>
      </c>
      <c r="C1380" s="2" t="s">
        <v>14</v>
      </c>
      <c r="D1380" s="2">
        <v>5500</v>
      </c>
      <c r="E1380" s="4">
        <v>11767.5</v>
      </c>
      <c r="G1380" s="1"/>
    </row>
    <row r="1381" spans="1:7" x14ac:dyDescent="0.25">
      <c r="A1381" s="7">
        <v>44958</v>
      </c>
      <c r="B1381" s="2" t="s">
        <v>9</v>
      </c>
      <c r="C1381" s="2" t="s">
        <v>14</v>
      </c>
      <c r="D1381" s="2">
        <v>5700</v>
      </c>
      <c r="E1381" s="4">
        <v>1545.61</v>
      </c>
      <c r="G1381" s="1"/>
    </row>
    <row r="1382" spans="1:7" x14ac:dyDescent="0.25">
      <c r="A1382" s="7">
        <v>44958</v>
      </c>
      <c r="B1382" s="2" t="s">
        <v>9</v>
      </c>
      <c r="C1382" s="2" t="s">
        <v>14</v>
      </c>
      <c r="D1382" s="2">
        <v>5800</v>
      </c>
      <c r="E1382" s="4">
        <v>605.6</v>
      </c>
      <c r="G1382" s="1"/>
    </row>
    <row r="1383" spans="1:7" x14ac:dyDescent="0.25">
      <c r="A1383" s="7">
        <v>44958</v>
      </c>
      <c r="B1383" s="2" t="s">
        <v>9</v>
      </c>
      <c r="C1383" s="2" t="s">
        <v>14</v>
      </c>
      <c r="D1383" s="2">
        <v>6000</v>
      </c>
      <c r="E1383" s="4">
        <v>299.33</v>
      </c>
      <c r="G1383" s="1"/>
    </row>
    <row r="1384" spans="1:7" x14ac:dyDescent="0.25">
      <c r="A1384" s="7">
        <v>44958</v>
      </c>
      <c r="B1384" s="2" t="s">
        <v>9</v>
      </c>
      <c r="C1384" s="2" t="s">
        <v>14</v>
      </c>
      <c r="D1384" s="2">
        <v>6200</v>
      </c>
      <c r="E1384" s="4">
        <v>1452.88</v>
      </c>
      <c r="G1384" s="1"/>
    </row>
    <row r="1385" spans="1:7" x14ac:dyDescent="0.25">
      <c r="A1385" s="7">
        <v>44958</v>
      </c>
      <c r="B1385" s="2" t="s">
        <v>9</v>
      </c>
      <c r="C1385" s="2" t="s">
        <v>14</v>
      </c>
      <c r="D1385" s="2">
        <v>6400</v>
      </c>
      <c r="E1385" s="4">
        <v>2214.84</v>
      </c>
      <c r="G1385" s="1"/>
    </row>
    <row r="1386" spans="1:7" x14ac:dyDescent="0.25">
      <c r="A1386" s="7">
        <v>44958</v>
      </c>
      <c r="B1386" s="2" t="s">
        <v>9</v>
      </c>
      <c r="C1386" s="2" t="s">
        <v>14</v>
      </c>
      <c r="D1386" s="2">
        <v>6410</v>
      </c>
      <c r="E1386" s="4">
        <v>1571.94</v>
      </c>
      <c r="G1386" s="1"/>
    </row>
    <row r="1387" spans="1:7" x14ac:dyDescent="0.25">
      <c r="A1387" s="7">
        <v>44958</v>
      </c>
      <c r="B1387" s="2" t="s">
        <v>9</v>
      </c>
      <c r="C1387" s="2" t="s">
        <v>14</v>
      </c>
      <c r="D1387" s="2">
        <v>6420</v>
      </c>
      <c r="E1387" s="4">
        <v>1153.28</v>
      </c>
      <c r="G1387" s="1"/>
    </row>
    <row r="1388" spans="1:7" x14ac:dyDescent="0.25">
      <c r="A1388" s="7">
        <v>44958</v>
      </c>
      <c r="B1388" s="2" t="s">
        <v>9</v>
      </c>
      <c r="C1388" s="2" t="s">
        <v>14</v>
      </c>
      <c r="D1388" s="2">
        <v>6500</v>
      </c>
      <c r="E1388" s="4">
        <v>1908.94</v>
      </c>
      <c r="G1388" s="1"/>
    </row>
    <row r="1389" spans="1:7" x14ac:dyDescent="0.25">
      <c r="A1389" s="7">
        <v>44958</v>
      </c>
      <c r="B1389" s="2" t="s">
        <v>9</v>
      </c>
      <c r="C1389" s="2" t="s">
        <v>14</v>
      </c>
      <c r="D1389" s="2">
        <v>6600</v>
      </c>
      <c r="E1389" s="4">
        <v>3219.69</v>
      </c>
      <c r="G1389" s="1"/>
    </row>
    <row r="1390" spans="1:7" x14ac:dyDescent="0.25">
      <c r="A1390" s="7">
        <v>44958</v>
      </c>
      <c r="B1390" s="2" t="s">
        <v>9</v>
      </c>
      <c r="C1390" s="2" t="s">
        <v>14</v>
      </c>
      <c r="D1390" s="2">
        <v>6610</v>
      </c>
      <c r="E1390" s="4">
        <v>1614.68</v>
      </c>
      <c r="G1390" s="1"/>
    </row>
    <row r="1391" spans="1:7" x14ac:dyDescent="0.25">
      <c r="A1391" s="7">
        <v>44958</v>
      </c>
      <c r="B1391" s="2" t="s">
        <v>9</v>
      </c>
      <c r="C1391" s="2" t="s">
        <v>14</v>
      </c>
      <c r="D1391" s="2">
        <v>6620</v>
      </c>
      <c r="E1391" s="4">
        <v>604.89</v>
      </c>
      <c r="G1391" s="1"/>
    </row>
    <row r="1392" spans="1:7" x14ac:dyDescent="0.25">
      <c r="A1392" s="7">
        <v>44958</v>
      </c>
      <c r="B1392" s="2" t="s">
        <v>9</v>
      </c>
      <c r="C1392" s="2" t="s">
        <v>14</v>
      </c>
      <c r="D1392" s="2">
        <v>6700</v>
      </c>
      <c r="E1392" s="4">
        <v>401.17</v>
      </c>
      <c r="G1392" s="1"/>
    </row>
    <row r="1393" spans="1:7" x14ac:dyDescent="0.25">
      <c r="A1393" s="7">
        <v>44958</v>
      </c>
      <c r="B1393" s="2" t="s">
        <v>9</v>
      </c>
      <c r="C1393" s="2" t="s">
        <v>14</v>
      </c>
      <c r="D1393" s="2">
        <v>6999</v>
      </c>
      <c r="E1393" s="4">
        <v>991.34</v>
      </c>
      <c r="G1393" s="1"/>
    </row>
    <row r="1394" spans="1:7" x14ac:dyDescent="0.25">
      <c r="A1394" s="7">
        <v>44986</v>
      </c>
      <c r="B1394" s="2" t="s">
        <v>5</v>
      </c>
      <c r="C1394" s="2" t="s">
        <v>6</v>
      </c>
      <c r="D1394" s="2">
        <v>3100</v>
      </c>
      <c r="E1394" s="4">
        <v>-639283.14</v>
      </c>
      <c r="G1394" s="1"/>
    </row>
    <row r="1395" spans="1:7" x14ac:dyDescent="0.25">
      <c r="A1395" s="7">
        <v>44986</v>
      </c>
      <c r="B1395" s="2" t="s">
        <v>5</v>
      </c>
      <c r="C1395" s="2" t="s">
        <v>6</v>
      </c>
      <c r="D1395" s="2">
        <v>3200</v>
      </c>
      <c r="E1395" s="4">
        <v>-635436.17000000004</v>
      </c>
      <c r="G1395" s="1"/>
    </row>
    <row r="1396" spans="1:7" x14ac:dyDescent="0.25">
      <c r="A1396" s="7">
        <v>44986</v>
      </c>
      <c r="B1396" s="2" t="s">
        <v>5</v>
      </c>
      <c r="C1396" s="2" t="s">
        <v>6</v>
      </c>
      <c r="D1396" s="2">
        <v>3300</v>
      </c>
      <c r="E1396" s="4">
        <v>-10004.629999999999</v>
      </c>
      <c r="G1396" s="1"/>
    </row>
    <row r="1397" spans="1:7" x14ac:dyDescent="0.25">
      <c r="A1397" s="7">
        <v>44986</v>
      </c>
      <c r="B1397" s="2" t="s">
        <v>5</v>
      </c>
      <c r="C1397" s="2" t="s">
        <v>6</v>
      </c>
      <c r="D1397" s="2">
        <v>3400</v>
      </c>
      <c r="E1397" s="4">
        <v>-987.89</v>
      </c>
      <c r="G1397" s="1"/>
    </row>
    <row r="1398" spans="1:7" x14ac:dyDescent="0.25">
      <c r="A1398" s="7">
        <v>44986</v>
      </c>
      <c r="B1398" s="2" t="s">
        <v>5</v>
      </c>
      <c r="C1398" s="2" t="s">
        <v>6</v>
      </c>
      <c r="D1398" s="2">
        <v>3900</v>
      </c>
      <c r="E1398" s="4">
        <v>-500.26</v>
      </c>
      <c r="G1398" s="1"/>
    </row>
    <row r="1399" spans="1:7" x14ac:dyDescent="0.25">
      <c r="A1399" s="7">
        <v>44986</v>
      </c>
      <c r="B1399" s="2" t="s">
        <v>8</v>
      </c>
      <c r="C1399" s="2" t="s">
        <v>6</v>
      </c>
      <c r="D1399" s="2">
        <v>3100</v>
      </c>
      <c r="E1399" s="4">
        <v>-883011.03</v>
      </c>
      <c r="G1399" s="1"/>
    </row>
    <row r="1400" spans="1:7" x14ac:dyDescent="0.25">
      <c r="A1400" s="7">
        <v>44986</v>
      </c>
      <c r="B1400" s="2" t="s">
        <v>8</v>
      </c>
      <c r="C1400" s="2" t="s">
        <v>6</v>
      </c>
      <c r="D1400" s="2">
        <v>3200</v>
      </c>
      <c r="E1400" s="4">
        <v>-820568</v>
      </c>
      <c r="G1400" s="1"/>
    </row>
    <row r="1401" spans="1:7" x14ac:dyDescent="0.25">
      <c r="A1401" s="7">
        <v>44986</v>
      </c>
      <c r="B1401" s="2" t="s">
        <v>8</v>
      </c>
      <c r="C1401" s="2" t="s">
        <v>6</v>
      </c>
      <c r="D1401" s="2">
        <v>3300</v>
      </c>
      <c r="E1401" s="4">
        <v>-19263.34</v>
      </c>
      <c r="G1401" s="1"/>
    </row>
    <row r="1402" spans="1:7" x14ac:dyDescent="0.25">
      <c r="A1402" s="7">
        <v>44986</v>
      </c>
      <c r="B1402" s="2" t="s">
        <v>8</v>
      </c>
      <c r="C1402" s="2" t="s">
        <v>6</v>
      </c>
      <c r="D1402" s="2">
        <v>3400</v>
      </c>
      <c r="E1402" s="4">
        <v>-1941.68</v>
      </c>
      <c r="G1402" s="1"/>
    </row>
    <row r="1403" spans="1:7" x14ac:dyDescent="0.25">
      <c r="A1403" s="7">
        <v>44986</v>
      </c>
      <c r="B1403" s="2" t="s">
        <v>8</v>
      </c>
      <c r="C1403" s="2" t="s">
        <v>6</v>
      </c>
      <c r="D1403" s="2">
        <v>3900</v>
      </c>
      <c r="E1403" s="4">
        <v>-992.72</v>
      </c>
      <c r="G1403" s="1"/>
    </row>
    <row r="1404" spans="1:7" x14ac:dyDescent="0.25">
      <c r="A1404" s="7">
        <v>44986</v>
      </c>
      <c r="B1404" s="2" t="s">
        <v>9</v>
      </c>
      <c r="C1404" s="2" t="s">
        <v>6</v>
      </c>
      <c r="D1404" s="2">
        <v>3100</v>
      </c>
      <c r="E1404" s="4">
        <v>-812098.44</v>
      </c>
      <c r="G1404" s="1"/>
    </row>
    <row r="1405" spans="1:7" x14ac:dyDescent="0.25">
      <c r="A1405" s="7">
        <v>44986</v>
      </c>
      <c r="B1405" s="2" t="s">
        <v>9</v>
      </c>
      <c r="C1405" s="2" t="s">
        <v>6</v>
      </c>
      <c r="D1405" s="2">
        <v>3200</v>
      </c>
      <c r="E1405" s="4">
        <v>-793682.58</v>
      </c>
      <c r="G1405" s="1"/>
    </row>
    <row r="1406" spans="1:7" x14ac:dyDescent="0.25">
      <c r="A1406" s="7">
        <v>44986</v>
      </c>
      <c r="B1406" s="2" t="s">
        <v>9</v>
      </c>
      <c r="C1406" s="2" t="s">
        <v>6</v>
      </c>
      <c r="D1406" s="2">
        <v>3300</v>
      </c>
      <c r="E1406" s="4">
        <v>-19857.89</v>
      </c>
      <c r="G1406" s="1"/>
    </row>
    <row r="1407" spans="1:7" x14ac:dyDescent="0.25">
      <c r="A1407" s="7">
        <v>44986</v>
      </c>
      <c r="B1407" s="2" t="s">
        <v>9</v>
      </c>
      <c r="C1407" s="2" t="s">
        <v>6</v>
      </c>
      <c r="D1407" s="2">
        <v>3400</v>
      </c>
      <c r="E1407" s="4">
        <v>-3027.07</v>
      </c>
      <c r="G1407" s="1"/>
    </row>
    <row r="1408" spans="1:7" x14ac:dyDescent="0.25">
      <c r="A1408" s="7">
        <v>44986</v>
      </c>
      <c r="B1408" s="2" t="s">
        <v>9</v>
      </c>
      <c r="C1408" s="2" t="s">
        <v>6</v>
      </c>
      <c r="D1408" s="2">
        <v>3900</v>
      </c>
      <c r="E1408" s="4">
        <v>-1513.04</v>
      </c>
      <c r="G1408" s="1"/>
    </row>
    <row r="1409" spans="1:7" x14ac:dyDescent="0.25">
      <c r="A1409" s="7">
        <v>44986</v>
      </c>
      <c r="B1409" s="2" t="s">
        <v>5</v>
      </c>
      <c r="C1409" s="2" t="s">
        <v>10</v>
      </c>
      <c r="D1409" s="2">
        <v>4100</v>
      </c>
      <c r="E1409" s="4">
        <v>238972.88</v>
      </c>
      <c r="G1409" s="1"/>
    </row>
    <row r="1410" spans="1:7" x14ac:dyDescent="0.25">
      <c r="A1410" s="7">
        <v>44986</v>
      </c>
      <c r="B1410" s="2" t="s">
        <v>5</v>
      </c>
      <c r="C1410" s="2" t="s">
        <v>10</v>
      </c>
      <c r="D1410" s="2">
        <v>4110</v>
      </c>
      <c r="E1410" s="4">
        <v>52853.2</v>
      </c>
      <c r="G1410" s="1"/>
    </row>
    <row r="1411" spans="1:7" x14ac:dyDescent="0.25">
      <c r="A1411" s="7">
        <v>44986</v>
      </c>
      <c r="B1411" s="2" t="s">
        <v>5</v>
      </c>
      <c r="C1411" s="2" t="s">
        <v>10</v>
      </c>
      <c r="D1411" s="2">
        <v>4130</v>
      </c>
      <c r="E1411" s="4">
        <v>22130.98</v>
      </c>
      <c r="G1411" s="1"/>
    </row>
    <row r="1412" spans="1:7" x14ac:dyDescent="0.25">
      <c r="A1412" s="7">
        <v>44986</v>
      </c>
      <c r="B1412" s="2" t="s">
        <v>5</v>
      </c>
      <c r="C1412" s="2" t="s">
        <v>10</v>
      </c>
      <c r="D1412" s="2">
        <v>4140</v>
      </c>
      <c r="E1412" s="4">
        <v>6470.48</v>
      </c>
      <c r="G1412" s="1"/>
    </row>
    <row r="1413" spans="1:7" x14ac:dyDescent="0.25">
      <c r="A1413" s="7">
        <v>44986</v>
      </c>
      <c r="B1413" s="2" t="s">
        <v>5</v>
      </c>
      <c r="C1413" s="2" t="s">
        <v>10</v>
      </c>
      <c r="D1413" s="2">
        <v>4200</v>
      </c>
      <c r="E1413" s="4">
        <v>258774.3</v>
      </c>
      <c r="G1413" s="1"/>
    </row>
    <row r="1414" spans="1:7" x14ac:dyDescent="0.25">
      <c r="A1414" s="7">
        <v>44986</v>
      </c>
      <c r="B1414" s="2" t="s">
        <v>5</v>
      </c>
      <c r="C1414" s="2" t="s">
        <v>10</v>
      </c>
      <c r="D1414" s="2">
        <v>4300</v>
      </c>
      <c r="E1414" s="4">
        <v>21205.59</v>
      </c>
      <c r="G1414" s="1"/>
    </row>
    <row r="1415" spans="1:7" x14ac:dyDescent="0.25">
      <c r="A1415" s="7">
        <v>44986</v>
      </c>
      <c r="B1415" s="2" t="s">
        <v>5</v>
      </c>
      <c r="C1415" s="2" t="s">
        <v>10</v>
      </c>
      <c r="D1415" s="2">
        <v>4400</v>
      </c>
      <c r="E1415" s="4">
        <v>16603.63</v>
      </c>
      <c r="G1415" s="1"/>
    </row>
    <row r="1416" spans="1:7" x14ac:dyDescent="0.25">
      <c r="A1416" s="7">
        <v>44986</v>
      </c>
      <c r="B1416" s="2" t="s">
        <v>5</v>
      </c>
      <c r="C1416" s="2" t="s">
        <v>10</v>
      </c>
      <c r="D1416" s="2">
        <v>4500</v>
      </c>
      <c r="E1416" s="4">
        <v>32932.019999999997</v>
      </c>
      <c r="G1416" s="1"/>
    </row>
    <row r="1417" spans="1:7" x14ac:dyDescent="0.25">
      <c r="A1417" s="7">
        <v>44986</v>
      </c>
      <c r="B1417" s="2" t="s">
        <v>5</v>
      </c>
      <c r="C1417" s="2" t="s">
        <v>10</v>
      </c>
      <c r="D1417" s="2">
        <v>4700</v>
      </c>
      <c r="E1417" s="4">
        <v>88014.97</v>
      </c>
      <c r="G1417" s="1"/>
    </row>
    <row r="1418" spans="1:7" x14ac:dyDescent="0.25">
      <c r="A1418" s="7">
        <v>44986</v>
      </c>
      <c r="B1418" s="2" t="s">
        <v>5</v>
      </c>
      <c r="C1418" s="2" t="s">
        <v>10</v>
      </c>
      <c r="D1418" s="2">
        <v>4800</v>
      </c>
      <c r="E1418" s="4">
        <v>151076.69</v>
      </c>
      <c r="G1418" s="1"/>
    </row>
    <row r="1419" spans="1:7" x14ac:dyDescent="0.25">
      <c r="A1419" s="7">
        <v>44986</v>
      </c>
      <c r="B1419" s="2" t="s">
        <v>5</v>
      </c>
      <c r="C1419" s="2" t="s">
        <v>10</v>
      </c>
      <c r="D1419" s="2">
        <v>4900</v>
      </c>
      <c r="E1419" s="4">
        <v>22180.49</v>
      </c>
      <c r="G1419" s="1"/>
    </row>
    <row r="1420" spans="1:7" x14ac:dyDescent="0.25">
      <c r="A1420" s="7">
        <v>44986</v>
      </c>
      <c r="B1420" s="2" t="s">
        <v>5</v>
      </c>
      <c r="C1420" s="2" t="s">
        <v>10</v>
      </c>
      <c r="D1420" s="2">
        <v>4950</v>
      </c>
      <c r="E1420" s="4">
        <v>43676.32</v>
      </c>
      <c r="G1420" s="1"/>
    </row>
    <row r="1421" spans="1:7" x14ac:dyDescent="0.25">
      <c r="A1421" s="7">
        <v>44986</v>
      </c>
      <c r="B1421" s="2" t="s">
        <v>5</v>
      </c>
      <c r="C1421" s="2" t="s">
        <v>10</v>
      </c>
      <c r="D1421" s="2">
        <v>4999</v>
      </c>
      <c r="E1421" s="4">
        <v>0</v>
      </c>
      <c r="G1421" s="1"/>
    </row>
    <row r="1422" spans="1:7" x14ac:dyDescent="0.25">
      <c r="A1422" s="7">
        <v>44986</v>
      </c>
      <c r="B1422" s="2" t="s">
        <v>8</v>
      </c>
      <c r="C1422" s="2" t="s">
        <v>10</v>
      </c>
      <c r="D1422" s="2">
        <v>4100</v>
      </c>
      <c r="E1422" s="4">
        <v>273207.14</v>
      </c>
      <c r="G1422" s="1"/>
    </row>
    <row r="1423" spans="1:7" x14ac:dyDescent="0.25">
      <c r="A1423" s="7">
        <v>44986</v>
      </c>
      <c r="B1423" s="2" t="s">
        <v>8</v>
      </c>
      <c r="C1423" s="2" t="s">
        <v>10</v>
      </c>
      <c r="D1423" s="2">
        <v>4110</v>
      </c>
      <c r="E1423" s="4">
        <v>55903.839999999997</v>
      </c>
      <c r="G1423" s="1"/>
    </row>
    <row r="1424" spans="1:7" x14ac:dyDescent="0.25">
      <c r="A1424" s="7">
        <v>44986</v>
      </c>
      <c r="B1424" s="2" t="s">
        <v>8</v>
      </c>
      <c r="C1424" s="2" t="s">
        <v>10</v>
      </c>
      <c r="D1424" s="2">
        <v>4130</v>
      </c>
      <c r="E1424" s="4">
        <v>24426.23</v>
      </c>
      <c r="G1424" s="1"/>
    </row>
    <row r="1425" spans="1:7" x14ac:dyDescent="0.25">
      <c r="A1425" s="7">
        <v>44986</v>
      </c>
      <c r="B1425" s="2" t="s">
        <v>8</v>
      </c>
      <c r="C1425" s="2" t="s">
        <v>10</v>
      </c>
      <c r="D1425" s="2">
        <v>4140</v>
      </c>
      <c r="E1425" s="4">
        <v>10702.13</v>
      </c>
      <c r="G1425" s="1"/>
    </row>
    <row r="1426" spans="1:7" x14ac:dyDescent="0.25">
      <c r="A1426" s="7">
        <v>44986</v>
      </c>
      <c r="B1426" s="2" t="s">
        <v>8</v>
      </c>
      <c r="C1426" s="2" t="s">
        <v>10</v>
      </c>
      <c r="D1426" s="2">
        <v>4200</v>
      </c>
      <c r="E1426" s="4">
        <v>295299.37</v>
      </c>
      <c r="G1426" s="1"/>
    </row>
    <row r="1427" spans="1:7" x14ac:dyDescent="0.25">
      <c r="A1427" s="7">
        <v>44986</v>
      </c>
      <c r="B1427" s="2" t="s">
        <v>8</v>
      </c>
      <c r="C1427" s="2" t="s">
        <v>10</v>
      </c>
      <c r="D1427" s="2">
        <v>4300</v>
      </c>
      <c r="E1427" s="4">
        <v>39210.14</v>
      </c>
      <c r="G1427" s="1"/>
    </row>
    <row r="1428" spans="1:7" x14ac:dyDescent="0.25">
      <c r="A1428" s="7">
        <v>44986</v>
      </c>
      <c r="B1428" s="2" t="s">
        <v>8</v>
      </c>
      <c r="C1428" s="2" t="s">
        <v>10</v>
      </c>
      <c r="D1428" s="2">
        <v>4400</v>
      </c>
      <c r="E1428" s="4">
        <v>27089.11</v>
      </c>
      <c r="G1428" s="1"/>
    </row>
    <row r="1429" spans="1:7" x14ac:dyDescent="0.25">
      <c r="A1429" s="7">
        <v>44986</v>
      </c>
      <c r="B1429" s="2" t="s">
        <v>8</v>
      </c>
      <c r="C1429" s="2" t="s">
        <v>10</v>
      </c>
      <c r="D1429" s="2">
        <v>4500</v>
      </c>
      <c r="E1429" s="4">
        <v>46423.47</v>
      </c>
      <c r="G1429" s="1"/>
    </row>
    <row r="1430" spans="1:7" x14ac:dyDescent="0.25">
      <c r="A1430" s="7">
        <v>44986</v>
      </c>
      <c r="B1430" s="2" t="s">
        <v>8</v>
      </c>
      <c r="C1430" s="2" t="s">
        <v>10</v>
      </c>
      <c r="D1430" s="2">
        <v>4700</v>
      </c>
      <c r="E1430" s="4">
        <v>129998.24</v>
      </c>
      <c r="G1430" s="1"/>
    </row>
    <row r="1431" spans="1:7" x14ac:dyDescent="0.25">
      <c r="A1431" s="7">
        <v>44986</v>
      </c>
      <c r="B1431" s="2" t="s">
        <v>8</v>
      </c>
      <c r="C1431" s="2" t="s">
        <v>10</v>
      </c>
      <c r="D1431" s="2">
        <v>4800</v>
      </c>
      <c r="E1431" s="4">
        <v>162914.20000000001</v>
      </c>
      <c r="G1431" s="1"/>
    </row>
    <row r="1432" spans="1:7" x14ac:dyDescent="0.25">
      <c r="A1432" s="7">
        <v>44986</v>
      </c>
      <c r="B1432" s="2" t="s">
        <v>8</v>
      </c>
      <c r="C1432" s="2" t="s">
        <v>10</v>
      </c>
      <c r="D1432" s="2">
        <v>4900</v>
      </c>
      <c r="E1432" s="4">
        <v>33201.800000000003</v>
      </c>
      <c r="G1432" s="1"/>
    </row>
    <row r="1433" spans="1:7" x14ac:dyDescent="0.25">
      <c r="A1433" s="7">
        <v>44986</v>
      </c>
      <c r="B1433" s="2" t="s">
        <v>8</v>
      </c>
      <c r="C1433" s="2" t="s">
        <v>10</v>
      </c>
      <c r="D1433" s="2">
        <v>4950</v>
      </c>
      <c r="E1433" s="4">
        <v>34063</v>
      </c>
      <c r="G1433" s="1"/>
    </row>
    <row r="1434" spans="1:7" x14ac:dyDescent="0.25">
      <c r="A1434" s="7">
        <v>44986</v>
      </c>
      <c r="B1434" s="2" t="s">
        <v>8</v>
      </c>
      <c r="C1434" s="2" t="s">
        <v>10</v>
      </c>
      <c r="D1434" s="2">
        <v>4999</v>
      </c>
      <c r="E1434" s="4">
        <v>-9999.7800000000007</v>
      </c>
      <c r="G1434" s="1"/>
    </row>
    <row r="1435" spans="1:7" x14ac:dyDescent="0.25">
      <c r="A1435" s="7">
        <v>44986</v>
      </c>
      <c r="B1435" s="2" t="s">
        <v>9</v>
      </c>
      <c r="C1435" s="2" t="s">
        <v>10</v>
      </c>
      <c r="D1435" s="2">
        <v>4100</v>
      </c>
      <c r="E1435" s="4">
        <v>318264.67</v>
      </c>
      <c r="G1435" s="1"/>
    </row>
    <row r="1436" spans="1:7" x14ac:dyDescent="0.25">
      <c r="A1436" s="7">
        <v>44986</v>
      </c>
      <c r="B1436" s="2" t="s">
        <v>9</v>
      </c>
      <c r="C1436" s="2" t="s">
        <v>10</v>
      </c>
      <c r="D1436" s="2">
        <v>4110</v>
      </c>
      <c r="E1436" s="4">
        <v>59323.77</v>
      </c>
      <c r="G1436" s="1"/>
    </row>
    <row r="1437" spans="1:7" x14ac:dyDescent="0.25">
      <c r="A1437" s="7">
        <v>44986</v>
      </c>
      <c r="B1437" s="2" t="s">
        <v>9</v>
      </c>
      <c r="C1437" s="2" t="s">
        <v>10</v>
      </c>
      <c r="D1437" s="2">
        <v>4130</v>
      </c>
      <c r="E1437" s="4">
        <v>31021.67</v>
      </c>
      <c r="G1437" s="1"/>
    </row>
    <row r="1438" spans="1:7" x14ac:dyDescent="0.25">
      <c r="A1438" s="7">
        <v>44986</v>
      </c>
      <c r="B1438" s="2" t="s">
        <v>9</v>
      </c>
      <c r="C1438" s="2" t="s">
        <v>10</v>
      </c>
      <c r="D1438" s="2">
        <v>4140</v>
      </c>
      <c r="E1438" s="4">
        <v>12594.22</v>
      </c>
      <c r="G1438" s="1"/>
    </row>
    <row r="1439" spans="1:7" x14ac:dyDescent="0.25">
      <c r="A1439" s="7">
        <v>44986</v>
      </c>
      <c r="B1439" s="2" t="s">
        <v>9</v>
      </c>
      <c r="C1439" s="2" t="s">
        <v>10</v>
      </c>
      <c r="D1439" s="2">
        <v>4200</v>
      </c>
      <c r="E1439" s="4">
        <v>337962.86</v>
      </c>
      <c r="G1439" s="1"/>
    </row>
    <row r="1440" spans="1:7" x14ac:dyDescent="0.25">
      <c r="A1440" s="7">
        <v>44986</v>
      </c>
      <c r="B1440" s="2" t="s">
        <v>9</v>
      </c>
      <c r="C1440" s="2" t="s">
        <v>10</v>
      </c>
      <c r="D1440" s="2">
        <v>4300</v>
      </c>
      <c r="E1440" s="4">
        <v>43999.6</v>
      </c>
      <c r="G1440" s="1"/>
    </row>
    <row r="1441" spans="1:7" x14ac:dyDescent="0.25">
      <c r="A1441" s="7">
        <v>44986</v>
      </c>
      <c r="B1441" s="2" t="s">
        <v>9</v>
      </c>
      <c r="C1441" s="2" t="s">
        <v>10</v>
      </c>
      <c r="D1441" s="2">
        <v>4400</v>
      </c>
      <c r="E1441" s="4">
        <v>25377.52</v>
      </c>
      <c r="G1441" s="1"/>
    </row>
    <row r="1442" spans="1:7" x14ac:dyDescent="0.25">
      <c r="A1442" s="7">
        <v>44986</v>
      </c>
      <c r="B1442" s="2" t="s">
        <v>9</v>
      </c>
      <c r="C1442" s="2" t="s">
        <v>10</v>
      </c>
      <c r="D1442" s="2">
        <v>4500</v>
      </c>
      <c r="E1442" s="4">
        <v>49767.05</v>
      </c>
      <c r="G1442" s="1"/>
    </row>
    <row r="1443" spans="1:7" x14ac:dyDescent="0.25">
      <c r="A1443" s="7">
        <v>44986</v>
      </c>
      <c r="B1443" s="2" t="s">
        <v>9</v>
      </c>
      <c r="C1443" s="2" t="s">
        <v>10</v>
      </c>
      <c r="D1443" s="2">
        <v>4700</v>
      </c>
      <c r="E1443" s="4">
        <v>149048.49</v>
      </c>
      <c r="G1443" s="1"/>
    </row>
    <row r="1444" spans="1:7" x14ac:dyDescent="0.25">
      <c r="A1444" s="7">
        <v>44986</v>
      </c>
      <c r="B1444" s="2" t="s">
        <v>9</v>
      </c>
      <c r="C1444" s="2" t="s">
        <v>10</v>
      </c>
      <c r="D1444" s="2">
        <v>4800</v>
      </c>
      <c r="E1444" s="4">
        <v>172212.44</v>
      </c>
      <c r="G1444" s="1"/>
    </row>
    <row r="1445" spans="1:7" x14ac:dyDescent="0.25">
      <c r="A1445" s="7">
        <v>44986</v>
      </c>
      <c r="B1445" s="2" t="s">
        <v>9</v>
      </c>
      <c r="C1445" s="2" t="s">
        <v>10</v>
      </c>
      <c r="D1445" s="2">
        <v>4900</v>
      </c>
      <c r="E1445" s="4">
        <v>40315.39</v>
      </c>
      <c r="G1445" s="1"/>
    </row>
    <row r="1446" spans="1:7" x14ac:dyDescent="0.25">
      <c r="A1446" s="7">
        <v>44986</v>
      </c>
      <c r="B1446" s="2" t="s">
        <v>9</v>
      </c>
      <c r="C1446" s="2" t="s">
        <v>10</v>
      </c>
      <c r="D1446" s="2">
        <v>4950</v>
      </c>
      <c r="E1446" s="4">
        <v>33278.230000000003</v>
      </c>
      <c r="G1446" s="1"/>
    </row>
    <row r="1447" spans="1:7" x14ac:dyDescent="0.25">
      <c r="A1447" s="7">
        <v>44986</v>
      </c>
      <c r="B1447" s="2" t="s">
        <v>9</v>
      </c>
      <c r="C1447" s="2" t="s">
        <v>10</v>
      </c>
      <c r="D1447" s="2">
        <v>4999</v>
      </c>
      <c r="E1447" s="4">
        <v>-9992.6</v>
      </c>
      <c r="G1447" s="1"/>
    </row>
    <row r="1448" spans="1:7" x14ac:dyDescent="0.25">
      <c r="A1448" s="7">
        <v>44986</v>
      </c>
      <c r="B1448" s="2" t="s">
        <v>5</v>
      </c>
      <c r="C1448" s="2" t="s">
        <v>12</v>
      </c>
      <c r="D1448" s="2">
        <v>5100</v>
      </c>
      <c r="E1448" s="4">
        <v>19842.919999999998</v>
      </c>
      <c r="G1448" s="1"/>
    </row>
    <row r="1449" spans="1:7" x14ac:dyDescent="0.25">
      <c r="A1449" s="7">
        <v>44986</v>
      </c>
      <c r="B1449" s="2" t="s">
        <v>5</v>
      </c>
      <c r="C1449" s="2" t="s">
        <v>12</v>
      </c>
      <c r="D1449" s="2">
        <v>5130</v>
      </c>
      <c r="E1449" s="4">
        <v>1156.82</v>
      </c>
      <c r="G1449" s="1"/>
    </row>
    <row r="1450" spans="1:7" x14ac:dyDescent="0.25">
      <c r="A1450" s="7">
        <v>44986</v>
      </c>
      <c r="B1450" s="2" t="s">
        <v>5</v>
      </c>
      <c r="C1450" s="2" t="s">
        <v>12</v>
      </c>
      <c r="D1450" s="2">
        <v>5140</v>
      </c>
      <c r="E1450" s="4">
        <v>504.76</v>
      </c>
      <c r="G1450" s="1"/>
    </row>
    <row r="1451" spans="1:7" x14ac:dyDescent="0.25">
      <c r="A1451" s="7">
        <v>44986</v>
      </c>
      <c r="B1451" s="2" t="s">
        <v>5</v>
      </c>
      <c r="C1451" s="2" t="s">
        <v>12</v>
      </c>
      <c r="D1451" s="2">
        <v>5200</v>
      </c>
      <c r="E1451" s="4">
        <v>1110.0999999999999</v>
      </c>
      <c r="G1451" s="1"/>
    </row>
    <row r="1452" spans="1:7" x14ac:dyDescent="0.25">
      <c r="A1452" s="7">
        <v>44986</v>
      </c>
      <c r="B1452" s="2" t="s">
        <v>5</v>
      </c>
      <c r="C1452" s="2" t="s">
        <v>12</v>
      </c>
      <c r="D1452" s="2">
        <v>5300</v>
      </c>
      <c r="E1452" s="4">
        <v>979.88</v>
      </c>
      <c r="G1452" s="1"/>
    </row>
    <row r="1453" spans="1:7" x14ac:dyDescent="0.25">
      <c r="A1453" s="7">
        <v>44986</v>
      </c>
      <c r="B1453" s="2" t="s">
        <v>5</v>
      </c>
      <c r="C1453" s="2" t="s">
        <v>12</v>
      </c>
      <c r="D1453" s="2">
        <v>5400</v>
      </c>
      <c r="E1453" s="4">
        <v>583.46</v>
      </c>
      <c r="G1453" s="1"/>
    </row>
    <row r="1454" spans="1:7" x14ac:dyDescent="0.25">
      <c r="A1454" s="7">
        <v>44986</v>
      </c>
      <c r="B1454" s="2" t="s">
        <v>5</v>
      </c>
      <c r="C1454" s="2" t="s">
        <v>12</v>
      </c>
      <c r="D1454" s="2">
        <v>5500</v>
      </c>
      <c r="E1454" s="4">
        <v>18408.63</v>
      </c>
      <c r="G1454" s="1"/>
    </row>
    <row r="1455" spans="1:7" x14ac:dyDescent="0.25">
      <c r="A1455" s="7">
        <v>44986</v>
      </c>
      <c r="B1455" s="2" t="s">
        <v>5</v>
      </c>
      <c r="C1455" s="2" t="s">
        <v>12</v>
      </c>
      <c r="D1455" s="2">
        <v>5700</v>
      </c>
      <c r="E1455" s="4">
        <v>2470.66</v>
      </c>
      <c r="G1455" s="1"/>
    </row>
    <row r="1456" spans="1:7" x14ac:dyDescent="0.25">
      <c r="A1456" s="7">
        <v>44986</v>
      </c>
      <c r="B1456" s="2" t="s">
        <v>5</v>
      </c>
      <c r="C1456" s="2" t="s">
        <v>12</v>
      </c>
      <c r="D1456" s="2">
        <v>5800</v>
      </c>
      <c r="E1456" s="4">
        <v>972.98</v>
      </c>
      <c r="G1456" s="1"/>
    </row>
    <row r="1457" spans="1:7" x14ac:dyDescent="0.25">
      <c r="A1457" s="7">
        <v>44986</v>
      </c>
      <c r="B1457" s="2" t="s">
        <v>5</v>
      </c>
      <c r="C1457" s="2" t="s">
        <v>12</v>
      </c>
      <c r="D1457" s="2">
        <v>6000</v>
      </c>
      <c r="E1457" s="4">
        <v>529.75</v>
      </c>
      <c r="G1457" s="1"/>
    </row>
    <row r="1458" spans="1:7" x14ac:dyDescent="0.25">
      <c r="A1458" s="7">
        <v>44986</v>
      </c>
      <c r="B1458" s="2" t="s">
        <v>5</v>
      </c>
      <c r="C1458" s="2" t="s">
        <v>12</v>
      </c>
      <c r="D1458" s="2">
        <v>6200</v>
      </c>
      <c r="E1458" s="4">
        <v>2367.85</v>
      </c>
      <c r="G1458" s="1"/>
    </row>
    <row r="1459" spans="1:7" x14ac:dyDescent="0.25">
      <c r="A1459" s="7">
        <v>44986</v>
      </c>
      <c r="B1459" s="2" t="s">
        <v>5</v>
      </c>
      <c r="C1459" s="2" t="s">
        <v>12</v>
      </c>
      <c r="D1459" s="2">
        <v>6400</v>
      </c>
      <c r="E1459" s="4">
        <v>3483.7</v>
      </c>
      <c r="G1459" s="1"/>
    </row>
    <row r="1460" spans="1:7" x14ac:dyDescent="0.25">
      <c r="A1460" s="7">
        <v>44986</v>
      </c>
      <c r="B1460" s="2" t="s">
        <v>5</v>
      </c>
      <c r="C1460" s="2" t="s">
        <v>12</v>
      </c>
      <c r="D1460" s="2">
        <v>6410</v>
      </c>
      <c r="E1460" s="4">
        <v>2415.13</v>
      </c>
      <c r="G1460" s="1"/>
    </row>
    <row r="1461" spans="1:7" x14ac:dyDescent="0.25">
      <c r="A1461" s="7">
        <v>44986</v>
      </c>
      <c r="B1461" s="2" t="s">
        <v>5</v>
      </c>
      <c r="C1461" s="2" t="s">
        <v>12</v>
      </c>
      <c r="D1461" s="2">
        <v>6420</v>
      </c>
      <c r="E1461" s="4">
        <v>1870.02</v>
      </c>
      <c r="G1461" s="1"/>
    </row>
    <row r="1462" spans="1:7" x14ac:dyDescent="0.25">
      <c r="A1462" s="7">
        <v>44986</v>
      </c>
      <c r="B1462" s="2" t="s">
        <v>5</v>
      </c>
      <c r="C1462" s="2" t="s">
        <v>12</v>
      </c>
      <c r="D1462" s="2">
        <v>6500</v>
      </c>
      <c r="E1462" s="4">
        <v>3024.05</v>
      </c>
      <c r="G1462" s="1"/>
    </row>
    <row r="1463" spans="1:7" x14ac:dyDescent="0.25">
      <c r="A1463" s="7">
        <v>44986</v>
      </c>
      <c r="B1463" s="2" t="s">
        <v>5</v>
      </c>
      <c r="C1463" s="2" t="s">
        <v>12</v>
      </c>
      <c r="D1463" s="2">
        <v>6600</v>
      </c>
      <c r="E1463" s="4">
        <v>5045.45</v>
      </c>
      <c r="G1463" s="1"/>
    </row>
    <row r="1464" spans="1:7" x14ac:dyDescent="0.25">
      <c r="A1464" s="7">
        <v>44986</v>
      </c>
      <c r="B1464" s="2" t="s">
        <v>5</v>
      </c>
      <c r="C1464" s="2" t="s">
        <v>12</v>
      </c>
      <c r="D1464" s="2">
        <v>6610</v>
      </c>
      <c r="E1464" s="4">
        <v>2504.62</v>
      </c>
      <c r="G1464" s="1"/>
    </row>
    <row r="1465" spans="1:7" x14ac:dyDescent="0.25">
      <c r="A1465" s="7">
        <v>44986</v>
      </c>
      <c r="B1465" s="2" t="s">
        <v>5</v>
      </c>
      <c r="C1465" s="2" t="s">
        <v>12</v>
      </c>
      <c r="D1465" s="2">
        <v>6620</v>
      </c>
      <c r="E1465" s="4">
        <v>995.23</v>
      </c>
      <c r="G1465" s="1"/>
    </row>
    <row r="1466" spans="1:7" x14ac:dyDescent="0.25">
      <c r="A1466" s="7">
        <v>44986</v>
      </c>
      <c r="B1466" s="2" t="s">
        <v>5</v>
      </c>
      <c r="C1466" s="2" t="s">
        <v>12</v>
      </c>
      <c r="D1466" s="2">
        <v>6700</v>
      </c>
      <c r="E1466" s="4">
        <v>584.35</v>
      </c>
      <c r="G1466" s="1"/>
    </row>
    <row r="1467" spans="1:7" x14ac:dyDescent="0.25">
      <c r="A1467" s="7">
        <v>44986</v>
      </c>
      <c r="B1467" s="2" t="s">
        <v>5</v>
      </c>
      <c r="C1467" s="2" t="s">
        <v>12</v>
      </c>
      <c r="D1467" s="2">
        <v>6999</v>
      </c>
      <c r="E1467" s="4">
        <v>1585.01</v>
      </c>
      <c r="G1467" s="1"/>
    </row>
    <row r="1468" spans="1:7" x14ac:dyDescent="0.25">
      <c r="A1468" s="7">
        <v>44986</v>
      </c>
      <c r="B1468" s="2" t="s">
        <v>8</v>
      </c>
      <c r="C1468" s="2" t="s">
        <v>12</v>
      </c>
      <c r="D1468" s="2">
        <v>5100</v>
      </c>
      <c r="E1468" s="4">
        <v>20752.37</v>
      </c>
      <c r="G1468" s="1"/>
    </row>
    <row r="1469" spans="1:7" x14ac:dyDescent="0.25">
      <c r="A1469" s="7">
        <v>44986</v>
      </c>
      <c r="B1469" s="2" t="s">
        <v>8</v>
      </c>
      <c r="C1469" s="2" t="s">
        <v>12</v>
      </c>
      <c r="D1469" s="2">
        <v>5130</v>
      </c>
      <c r="E1469" s="4">
        <v>1220.25</v>
      </c>
      <c r="G1469" s="1"/>
    </row>
    <row r="1470" spans="1:7" x14ac:dyDescent="0.25">
      <c r="A1470" s="7">
        <v>44986</v>
      </c>
      <c r="B1470" s="2" t="s">
        <v>8</v>
      </c>
      <c r="C1470" s="2" t="s">
        <v>12</v>
      </c>
      <c r="D1470" s="2">
        <v>5140</v>
      </c>
      <c r="E1470" s="4">
        <v>519.37</v>
      </c>
      <c r="G1470" s="1"/>
    </row>
    <row r="1471" spans="1:7" x14ac:dyDescent="0.25">
      <c r="A1471" s="7">
        <v>44986</v>
      </c>
      <c r="B1471" s="2" t="s">
        <v>8</v>
      </c>
      <c r="C1471" s="2" t="s">
        <v>12</v>
      </c>
      <c r="D1471" s="2">
        <v>5200</v>
      </c>
      <c r="E1471" s="4">
        <v>1112.1400000000001</v>
      </c>
      <c r="G1471" s="1"/>
    </row>
    <row r="1472" spans="1:7" x14ac:dyDescent="0.25">
      <c r="A1472" s="7">
        <v>44986</v>
      </c>
      <c r="B1472" s="2" t="s">
        <v>8</v>
      </c>
      <c r="C1472" s="2" t="s">
        <v>12</v>
      </c>
      <c r="D1472" s="2">
        <v>5300</v>
      </c>
      <c r="E1472" s="4">
        <v>1012.53</v>
      </c>
      <c r="G1472" s="1"/>
    </row>
    <row r="1473" spans="1:7" x14ac:dyDescent="0.25">
      <c r="A1473" s="7">
        <v>44986</v>
      </c>
      <c r="B1473" s="2" t="s">
        <v>8</v>
      </c>
      <c r="C1473" s="2" t="s">
        <v>12</v>
      </c>
      <c r="D1473" s="2">
        <v>5400</v>
      </c>
      <c r="E1473" s="4">
        <v>599.58000000000004</v>
      </c>
      <c r="G1473" s="1"/>
    </row>
    <row r="1474" spans="1:7" x14ac:dyDescent="0.25">
      <c r="A1474" s="7">
        <v>44986</v>
      </c>
      <c r="B1474" s="2" t="s">
        <v>8</v>
      </c>
      <c r="C1474" s="2" t="s">
        <v>12</v>
      </c>
      <c r="D1474" s="2">
        <v>5500</v>
      </c>
      <c r="E1474" s="4">
        <v>18555.419999999998</v>
      </c>
      <c r="G1474" s="1"/>
    </row>
    <row r="1475" spans="1:7" x14ac:dyDescent="0.25">
      <c r="A1475" s="7">
        <v>44986</v>
      </c>
      <c r="B1475" s="2" t="s">
        <v>8</v>
      </c>
      <c r="C1475" s="2" t="s">
        <v>12</v>
      </c>
      <c r="D1475" s="2">
        <v>5700</v>
      </c>
      <c r="E1475" s="4">
        <v>2460.9699999999998</v>
      </c>
      <c r="G1475" s="1"/>
    </row>
    <row r="1476" spans="1:7" x14ac:dyDescent="0.25">
      <c r="A1476" s="7">
        <v>44986</v>
      </c>
      <c r="B1476" s="2" t="s">
        <v>8</v>
      </c>
      <c r="C1476" s="2" t="s">
        <v>12</v>
      </c>
      <c r="D1476" s="2">
        <v>5800</v>
      </c>
      <c r="E1476" s="4">
        <v>1039.46</v>
      </c>
      <c r="G1476" s="1"/>
    </row>
    <row r="1477" spans="1:7" x14ac:dyDescent="0.25">
      <c r="A1477" s="7">
        <v>44986</v>
      </c>
      <c r="B1477" s="2" t="s">
        <v>8</v>
      </c>
      <c r="C1477" s="2" t="s">
        <v>12</v>
      </c>
      <c r="D1477" s="2">
        <v>6000</v>
      </c>
      <c r="E1477" s="4">
        <v>539.80999999999995</v>
      </c>
      <c r="G1477" s="1"/>
    </row>
    <row r="1478" spans="1:7" x14ac:dyDescent="0.25">
      <c r="A1478" s="7">
        <v>44986</v>
      </c>
      <c r="B1478" s="2" t="s">
        <v>8</v>
      </c>
      <c r="C1478" s="2" t="s">
        <v>12</v>
      </c>
      <c r="D1478" s="2">
        <v>6200</v>
      </c>
      <c r="E1478" s="4">
        <v>2377.56</v>
      </c>
      <c r="G1478" s="1"/>
    </row>
    <row r="1479" spans="1:7" x14ac:dyDescent="0.25">
      <c r="A1479" s="7">
        <v>44986</v>
      </c>
      <c r="B1479" s="2" t="s">
        <v>8</v>
      </c>
      <c r="C1479" s="2" t="s">
        <v>12</v>
      </c>
      <c r="D1479" s="2">
        <v>6400</v>
      </c>
      <c r="E1479" s="4">
        <v>3644.14</v>
      </c>
      <c r="G1479" s="1"/>
    </row>
    <row r="1480" spans="1:7" x14ac:dyDescent="0.25">
      <c r="A1480" s="7">
        <v>44986</v>
      </c>
      <c r="B1480" s="2" t="s">
        <v>8</v>
      </c>
      <c r="C1480" s="2" t="s">
        <v>12</v>
      </c>
      <c r="D1480" s="2">
        <v>6410</v>
      </c>
      <c r="E1480" s="4">
        <v>2518.63</v>
      </c>
      <c r="G1480" s="1"/>
    </row>
    <row r="1481" spans="1:7" x14ac:dyDescent="0.25">
      <c r="A1481" s="7">
        <v>44986</v>
      </c>
      <c r="B1481" s="2" t="s">
        <v>8</v>
      </c>
      <c r="C1481" s="2" t="s">
        <v>12</v>
      </c>
      <c r="D1481" s="2">
        <v>6420</v>
      </c>
      <c r="E1481" s="4">
        <v>1961.26</v>
      </c>
      <c r="G1481" s="1"/>
    </row>
    <row r="1482" spans="1:7" x14ac:dyDescent="0.25">
      <c r="A1482" s="7">
        <v>44986</v>
      </c>
      <c r="B1482" s="2" t="s">
        <v>8</v>
      </c>
      <c r="C1482" s="2" t="s">
        <v>12</v>
      </c>
      <c r="D1482" s="2">
        <v>6500</v>
      </c>
      <c r="E1482" s="4">
        <v>3048.07</v>
      </c>
      <c r="G1482" s="1"/>
    </row>
    <row r="1483" spans="1:7" x14ac:dyDescent="0.25">
      <c r="A1483" s="7">
        <v>44986</v>
      </c>
      <c r="B1483" s="2" t="s">
        <v>8</v>
      </c>
      <c r="C1483" s="2" t="s">
        <v>12</v>
      </c>
      <c r="D1483" s="2">
        <v>6600</v>
      </c>
      <c r="E1483" s="4">
        <v>4966.29</v>
      </c>
      <c r="G1483" s="1"/>
    </row>
    <row r="1484" spans="1:7" x14ac:dyDescent="0.25">
      <c r="A1484" s="7">
        <v>44986</v>
      </c>
      <c r="B1484" s="2" t="s">
        <v>8</v>
      </c>
      <c r="C1484" s="2" t="s">
        <v>12</v>
      </c>
      <c r="D1484" s="2">
        <v>6610</v>
      </c>
      <c r="E1484" s="4">
        <v>2583.7199999999998</v>
      </c>
      <c r="G1484" s="1"/>
    </row>
    <row r="1485" spans="1:7" x14ac:dyDescent="0.25">
      <c r="A1485" s="7">
        <v>44986</v>
      </c>
      <c r="B1485" s="2" t="s">
        <v>8</v>
      </c>
      <c r="C1485" s="2" t="s">
        <v>12</v>
      </c>
      <c r="D1485" s="2">
        <v>6620</v>
      </c>
      <c r="E1485" s="4">
        <v>1031.01</v>
      </c>
      <c r="G1485" s="1"/>
    </row>
    <row r="1486" spans="1:7" x14ac:dyDescent="0.25">
      <c r="A1486" s="7">
        <v>44986</v>
      </c>
      <c r="B1486" s="2" t="s">
        <v>8</v>
      </c>
      <c r="C1486" s="2" t="s">
        <v>12</v>
      </c>
      <c r="D1486" s="2">
        <v>6700</v>
      </c>
      <c r="E1486" s="4">
        <v>587.79</v>
      </c>
      <c r="G1486" s="1"/>
    </row>
    <row r="1487" spans="1:7" x14ac:dyDescent="0.25">
      <c r="A1487" s="7">
        <v>44986</v>
      </c>
      <c r="B1487" s="2" t="s">
        <v>8</v>
      </c>
      <c r="C1487" s="2" t="s">
        <v>12</v>
      </c>
      <c r="D1487" s="2">
        <v>6999</v>
      </c>
      <c r="E1487" s="4">
        <v>1588.83</v>
      </c>
      <c r="G1487" s="1"/>
    </row>
    <row r="1488" spans="1:7" x14ac:dyDescent="0.25">
      <c r="A1488" s="7">
        <v>44986</v>
      </c>
      <c r="B1488" s="2" t="s">
        <v>9</v>
      </c>
      <c r="C1488" s="2" t="s">
        <v>12</v>
      </c>
      <c r="D1488" s="2">
        <v>5100</v>
      </c>
      <c r="E1488" s="4">
        <v>20928.37</v>
      </c>
      <c r="G1488" s="1"/>
    </row>
    <row r="1489" spans="1:7" x14ac:dyDescent="0.25">
      <c r="A1489" s="7">
        <v>44986</v>
      </c>
      <c r="B1489" s="2" t="s">
        <v>9</v>
      </c>
      <c r="C1489" s="2" t="s">
        <v>12</v>
      </c>
      <c r="D1489" s="2">
        <v>5130</v>
      </c>
      <c r="E1489" s="4">
        <v>1232.92</v>
      </c>
      <c r="G1489" s="1"/>
    </row>
    <row r="1490" spans="1:7" x14ac:dyDescent="0.25">
      <c r="A1490" s="7">
        <v>44986</v>
      </c>
      <c r="B1490" s="2" t="s">
        <v>9</v>
      </c>
      <c r="C1490" s="2" t="s">
        <v>12</v>
      </c>
      <c r="D1490" s="2">
        <v>5140</v>
      </c>
      <c r="E1490" s="4">
        <v>534.58000000000004</v>
      </c>
      <c r="G1490" s="1"/>
    </row>
    <row r="1491" spans="1:7" x14ac:dyDescent="0.25">
      <c r="A1491" s="7">
        <v>44986</v>
      </c>
      <c r="B1491" s="2" t="s">
        <v>9</v>
      </c>
      <c r="C1491" s="2" t="s">
        <v>12</v>
      </c>
      <c r="D1491" s="2">
        <v>5200</v>
      </c>
      <c r="E1491" s="4">
        <v>1168.01</v>
      </c>
      <c r="G1491" s="1"/>
    </row>
    <row r="1492" spans="1:7" x14ac:dyDescent="0.25">
      <c r="A1492" s="7">
        <v>44986</v>
      </c>
      <c r="B1492" s="2" t="s">
        <v>9</v>
      </c>
      <c r="C1492" s="2" t="s">
        <v>12</v>
      </c>
      <c r="D1492" s="2">
        <v>5300</v>
      </c>
      <c r="E1492" s="4">
        <v>1029.46</v>
      </c>
      <c r="G1492" s="1"/>
    </row>
    <row r="1493" spans="1:7" x14ac:dyDescent="0.25">
      <c r="A1493" s="7">
        <v>44986</v>
      </c>
      <c r="B1493" s="2" t="s">
        <v>9</v>
      </c>
      <c r="C1493" s="2" t="s">
        <v>12</v>
      </c>
      <c r="D1493" s="2">
        <v>5400</v>
      </c>
      <c r="E1493" s="4">
        <v>640.54999999999995</v>
      </c>
      <c r="G1493" s="1"/>
    </row>
    <row r="1494" spans="1:7" x14ac:dyDescent="0.25">
      <c r="A1494" s="7">
        <v>44986</v>
      </c>
      <c r="B1494" s="2" t="s">
        <v>9</v>
      </c>
      <c r="C1494" s="2" t="s">
        <v>12</v>
      </c>
      <c r="D1494" s="2">
        <v>5500</v>
      </c>
      <c r="E1494" s="4">
        <v>19740.95</v>
      </c>
      <c r="G1494" s="1"/>
    </row>
    <row r="1495" spans="1:7" x14ac:dyDescent="0.25">
      <c r="A1495" s="7">
        <v>44986</v>
      </c>
      <c r="B1495" s="2" t="s">
        <v>9</v>
      </c>
      <c r="C1495" s="2" t="s">
        <v>12</v>
      </c>
      <c r="D1495" s="2">
        <v>5700</v>
      </c>
      <c r="E1495" s="4">
        <v>2592.3000000000002</v>
      </c>
      <c r="G1495" s="1"/>
    </row>
    <row r="1496" spans="1:7" x14ac:dyDescent="0.25">
      <c r="A1496" s="7">
        <v>44986</v>
      </c>
      <c r="B1496" s="2" t="s">
        <v>9</v>
      </c>
      <c r="C1496" s="2" t="s">
        <v>12</v>
      </c>
      <c r="D1496" s="2">
        <v>5800</v>
      </c>
      <c r="E1496" s="4">
        <v>1050.79</v>
      </c>
      <c r="G1496" s="1"/>
    </row>
    <row r="1497" spans="1:7" x14ac:dyDescent="0.25">
      <c r="A1497" s="7">
        <v>44986</v>
      </c>
      <c r="B1497" s="2" t="s">
        <v>9</v>
      </c>
      <c r="C1497" s="2" t="s">
        <v>12</v>
      </c>
      <c r="D1497" s="2">
        <v>6000</v>
      </c>
      <c r="E1497" s="4">
        <v>579.73</v>
      </c>
      <c r="G1497" s="1"/>
    </row>
    <row r="1498" spans="1:7" x14ac:dyDescent="0.25">
      <c r="A1498" s="7">
        <v>44986</v>
      </c>
      <c r="B1498" s="2" t="s">
        <v>9</v>
      </c>
      <c r="C1498" s="2" t="s">
        <v>12</v>
      </c>
      <c r="D1498" s="2">
        <v>6200</v>
      </c>
      <c r="E1498" s="4">
        <v>2542.7199999999998</v>
      </c>
      <c r="G1498" s="1"/>
    </row>
    <row r="1499" spans="1:7" x14ac:dyDescent="0.25">
      <c r="A1499" s="7">
        <v>44986</v>
      </c>
      <c r="B1499" s="2" t="s">
        <v>9</v>
      </c>
      <c r="C1499" s="2" t="s">
        <v>12</v>
      </c>
      <c r="D1499" s="2">
        <v>6400</v>
      </c>
      <c r="E1499" s="4">
        <v>3753.15</v>
      </c>
      <c r="G1499" s="1"/>
    </row>
    <row r="1500" spans="1:7" x14ac:dyDescent="0.25">
      <c r="A1500" s="7">
        <v>44986</v>
      </c>
      <c r="B1500" s="2" t="s">
        <v>9</v>
      </c>
      <c r="C1500" s="2" t="s">
        <v>12</v>
      </c>
      <c r="D1500" s="2">
        <v>6410</v>
      </c>
      <c r="E1500" s="4">
        <v>2655.75</v>
      </c>
      <c r="G1500" s="1"/>
    </row>
    <row r="1501" spans="1:7" x14ac:dyDescent="0.25">
      <c r="A1501" s="7">
        <v>44986</v>
      </c>
      <c r="B1501" s="2" t="s">
        <v>9</v>
      </c>
      <c r="C1501" s="2" t="s">
        <v>12</v>
      </c>
      <c r="D1501" s="2">
        <v>6420</v>
      </c>
      <c r="E1501" s="4">
        <v>2014.86</v>
      </c>
      <c r="G1501" s="1"/>
    </row>
    <row r="1502" spans="1:7" x14ac:dyDescent="0.25">
      <c r="A1502" s="7">
        <v>44986</v>
      </c>
      <c r="B1502" s="2" t="s">
        <v>9</v>
      </c>
      <c r="C1502" s="2" t="s">
        <v>12</v>
      </c>
      <c r="D1502" s="2">
        <v>6500</v>
      </c>
      <c r="E1502" s="4">
        <v>3157.36</v>
      </c>
      <c r="G1502" s="1"/>
    </row>
    <row r="1503" spans="1:7" x14ac:dyDescent="0.25">
      <c r="A1503" s="7">
        <v>44986</v>
      </c>
      <c r="B1503" s="2" t="s">
        <v>9</v>
      </c>
      <c r="C1503" s="2" t="s">
        <v>12</v>
      </c>
      <c r="D1503" s="2">
        <v>6600</v>
      </c>
      <c r="E1503" s="4">
        <v>5336.52</v>
      </c>
      <c r="G1503" s="1"/>
    </row>
    <row r="1504" spans="1:7" x14ac:dyDescent="0.25">
      <c r="A1504" s="7">
        <v>44986</v>
      </c>
      <c r="B1504" s="2" t="s">
        <v>9</v>
      </c>
      <c r="C1504" s="2" t="s">
        <v>12</v>
      </c>
      <c r="D1504" s="2">
        <v>6610</v>
      </c>
      <c r="E1504" s="4">
        <v>2682.78</v>
      </c>
      <c r="G1504" s="1"/>
    </row>
    <row r="1505" spans="1:7" x14ac:dyDescent="0.25">
      <c r="A1505" s="7">
        <v>44986</v>
      </c>
      <c r="B1505" s="2" t="s">
        <v>9</v>
      </c>
      <c r="C1505" s="2" t="s">
        <v>12</v>
      </c>
      <c r="D1505" s="2">
        <v>6620</v>
      </c>
      <c r="E1505" s="4">
        <v>1048.32</v>
      </c>
      <c r="G1505" s="1"/>
    </row>
    <row r="1506" spans="1:7" x14ac:dyDescent="0.25">
      <c r="A1506" s="7">
        <v>44986</v>
      </c>
      <c r="B1506" s="2" t="s">
        <v>9</v>
      </c>
      <c r="C1506" s="2" t="s">
        <v>12</v>
      </c>
      <c r="D1506" s="2">
        <v>6700</v>
      </c>
      <c r="E1506" s="4">
        <v>597.27</v>
      </c>
      <c r="G1506" s="1"/>
    </row>
    <row r="1507" spans="1:7" x14ac:dyDescent="0.25">
      <c r="A1507" s="7">
        <v>44986</v>
      </c>
      <c r="B1507" s="2" t="s">
        <v>9</v>
      </c>
      <c r="C1507" s="2" t="s">
        <v>12</v>
      </c>
      <c r="D1507" s="2">
        <v>6999</v>
      </c>
      <c r="E1507" s="4">
        <v>1649.35</v>
      </c>
      <c r="G1507" s="1"/>
    </row>
    <row r="1508" spans="1:7" x14ac:dyDescent="0.25">
      <c r="A1508" s="7">
        <v>44986</v>
      </c>
      <c r="B1508" s="2" t="s">
        <v>5</v>
      </c>
      <c r="C1508" s="2" t="s">
        <v>14</v>
      </c>
      <c r="D1508" s="2">
        <v>5100</v>
      </c>
      <c r="E1508" s="4">
        <v>12110.53</v>
      </c>
      <c r="G1508" s="1"/>
    </row>
    <row r="1509" spans="1:7" x14ac:dyDescent="0.25">
      <c r="A1509" s="7">
        <v>44986</v>
      </c>
      <c r="B1509" s="2" t="s">
        <v>5</v>
      </c>
      <c r="C1509" s="2" t="s">
        <v>14</v>
      </c>
      <c r="D1509" s="2">
        <v>5130</v>
      </c>
      <c r="E1509" s="4">
        <v>703.8</v>
      </c>
      <c r="G1509" s="1"/>
    </row>
    <row r="1510" spans="1:7" x14ac:dyDescent="0.25">
      <c r="A1510" s="7">
        <v>44986</v>
      </c>
      <c r="B1510" s="2" t="s">
        <v>5</v>
      </c>
      <c r="C1510" s="2" t="s">
        <v>14</v>
      </c>
      <c r="D1510" s="2">
        <v>5140</v>
      </c>
      <c r="E1510" s="4">
        <v>294.39</v>
      </c>
      <c r="G1510" s="1"/>
    </row>
    <row r="1511" spans="1:7" x14ac:dyDescent="0.25">
      <c r="A1511" s="7">
        <v>44986</v>
      </c>
      <c r="B1511" s="2" t="s">
        <v>5</v>
      </c>
      <c r="C1511" s="2" t="s">
        <v>14</v>
      </c>
      <c r="D1511" s="2">
        <v>5200</v>
      </c>
      <c r="E1511" s="4">
        <v>701.26</v>
      </c>
      <c r="G1511" s="1"/>
    </row>
    <row r="1512" spans="1:7" x14ac:dyDescent="0.25">
      <c r="A1512" s="7">
        <v>44986</v>
      </c>
      <c r="B1512" s="2" t="s">
        <v>5</v>
      </c>
      <c r="C1512" s="2" t="s">
        <v>14</v>
      </c>
      <c r="D1512" s="2">
        <v>5300</v>
      </c>
      <c r="E1512" s="4">
        <v>14584.27</v>
      </c>
      <c r="G1512" s="1"/>
    </row>
    <row r="1513" spans="1:7" x14ac:dyDescent="0.25">
      <c r="A1513" s="7">
        <v>44986</v>
      </c>
      <c r="B1513" s="2" t="s">
        <v>5</v>
      </c>
      <c r="C1513" s="2" t="s">
        <v>14</v>
      </c>
      <c r="D1513" s="2">
        <v>5400</v>
      </c>
      <c r="E1513" s="4">
        <v>389.15</v>
      </c>
      <c r="G1513" s="1"/>
    </row>
    <row r="1514" spans="1:7" x14ac:dyDescent="0.25">
      <c r="A1514" s="7">
        <v>44986</v>
      </c>
      <c r="B1514" s="2" t="s">
        <v>5</v>
      </c>
      <c r="C1514" s="2" t="s">
        <v>14</v>
      </c>
      <c r="D1514" s="2">
        <v>5500</v>
      </c>
      <c r="E1514" s="4">
        <v>11200.21</v>
      </c>
      <c r="G1514" s="1"/>
    </row>
    <row r="1515" spans="1:7" x14ac:dyDescent="0.25">
      <c r="A1515" s="7">
        <v>44986</v>
      </c>
      <c r="B1515" s="2" t="s">
        <v>5</v>
      </c>
      <c r="C1515" s="2" t="s">
        <v>14</v>
      </c>
      <c r="D1515" s="2">
        <v>5700</v>
      </c>
      <c r="E1515" s="4">
        <v>1444.29</v>
      </c>
      <c r="G1515" s="1"/>
    </row>
    <row r="1516" spans="1:7" x14ac:dyDescent="0.25">
      <c r="A1516" s="7">
        <v>44986</v>
      </c>
      <c r="B1516" s="2" t="s">
        <v>5</v>
      </c>
      <c r="C1516" s="2" t="s">
        <v>14</v>
      </c>
      <c r="D1516" s="2">
        <v>5800</v>
      </c>
      <c r="E1516" s="4">
        <v>603.59</v>
      </c>
      <c r="G1516" s="1"/>
    </row>
    <row r="1517" spans="1:7" x14ac:dyDescent="0.25">
      <c r="A1517" s="7">
        <v>44986</v>
      </c>
      <c r="B1517" s="2" t="s">
        <v>5</v>
      </c>
      <c r="C1517" s="2" t="s">
        <v>14</v>
      </c>
      <c r="D1517" s="2">
        <v>6000</v>
      </c>
      <c r="E1517" s="4">
        <v>293.14</v>
      </c>
      <c r="G1517" s="1"/>
    </row>
    <row r="1518" spans="1:7" x14ac:dyDescent="0.25">
      <c r="A1518" s="7">
        <v>44986</v>
      </c>
      <c r="B1518" s="2" t="s">
        <v>5</v>
      </c>
      <c r="C1518" s="2" t="s">
        <v>14</v>
      </c>
      <c r="D1518" s="2">
        <v>6200</v>
      </c>
      <c r="E1518" s="4">
        <v>1382.64</v>
      </c>
      <c r="G1518" s="1"/>
    </row>
    <row r="1519" spans="1:7" x14ac:dyDescent="0.25">
      <c r="A1519" s="7">
        <v>44986</v>
      </c>
      <c r="B1519" s="2" t="s">
        <v>5</v>
      </c>
      <c r="C1519" s="2" t="s">
        <v>14</v>
      </c>
      <c r="D1519" s="2">
        <v>6400</v>
      </c>
      <c r="E1519" s="4">
        <v>2088.0500000000002</v>
      </c>
      <c r="G1519" s="1"/>
    </row>
    <row r="1520" spans="1:7" x14ac:dyDescent="0.25">
      <c r="A1520" s="7">
        <v>44986</v>
      </c>
      <c r="B1520" s="2" t="s">
        <v>5</v>
      </c>
      <c r="C1520" s="2" t="s">
        <v>14</v>
      </c>
      <c r="D1520" s="2">
        <v>6410</v>
      </c>
      <c r="E1520" s="4">
        <v>1464.65</v>
      </c>
      <c r="G1520" s="1"/>
    </row>
    <row r="1521" spans="1:7" x14ac:dyDescent="0.25">
      <c r="A1521" s="7">
        <v>44986</v>
      </c>
      <c r="B1521" s="2" t="s">
        <v>5</v>
      </c>
      <c r="C1521" s="2" t="s">
        <v>14</v>
      </c>
      <c r="D1521" s="2">
        <v>6420</v>
      </c>
      <c r="E1521" s="4">
        <v>1076.21</v>
      </c>
      <c r="G1521" s="1"/>
    </row>
    <row r="1522" spans="1:7" x14ac:dyDescent="0.25">
      <c r="A1522" s="7">
        <v>44986</v>
      </c>
      <c r="B1522" s="2" t="s">
        <v>5</v>
      </c>
      <c r="C1522" s="2" t="s">
        <v>14</v>
      </c>
      <c r="D1522" s="2">
        <v>6500</v>
      </c>
      <c r="E1522" s="4">
        <v>1809.09</v>
      </c>
      <c r="G1522" s="1"/>
    </row>
    <row r="1523" spans="1:7" x14ac:dyDescent="0.25">
      <c r="A1523" s="7">
        <v>44986</v>
      </c>
      <c r="B1523" s="2" t="s">
        <v>5</v>
      </c>
      <c r="C1523" s="2" t="s">
        <v>14</v>
      </c>
      <c r="D1523" s="2">
        <v>6600</v>
      </c>
      <c r="E1523" s="4">
        <v>2959.12</v>
      </c>
      <c r="G1523" s="1"/>
    </row>
    <row r="1524" spans="1:7" x14ac:dyDescent="0.25">
      <c r="A1524" s="7">
        <v>44986</v>
      </c>
      <c r="B1524" s="2" t="s">
        <v>5</v>
      </c>
      <c r="C1524" s="2" t="s">
        <v>14</v>
      </c>
      <c r="D1524" s="2">
        <v>6610</v>
      </c>
      <c r="E1524" s="4">
        <v>1474.73</v>
      </c>
      <c r="G1524" s="1"/>
    </row>
    <row r="1525" spans="1:7" x14ac:dyDescent="0.25">
      <c r="A1525" s="7">
        <v>44986</v>
      </c>
      <c r="B1525" s="2" t="s">
        <v>5</v>
      </c>
      <c r="C1525" s="2" t="s">
        <v>14</v>
      </c>
      <c r="D1525" s="2">
        <v>6620</v>
      </c>
      <c r="E1525" s="4">
        <v>579.21</v>
      </c>
      <c r="G1525" s="1"/>
    </row>
    <row r="1526" spans="1:7" x14ac:dyDescent="0.25">
      <c r="A1526" s="7">
        <v>44986</v>
      </c>
      <c r="B1526" s="2" t="s">
        <v>5</v>
      </c>
      <c r="C1526" s="2" t="s">
        <v>14</v>
      </c>
      <c r="D1526" s="2">
        <v>6700</v>
      </c>
      <c r="E1526" s="4">
        <v>292.58</v>
      </c>
      <c r="G1526" s="1"/>
    </row>
    <row r="1527" spans="1:7" x14ac:dyDescent="0.25">
      <c r="A1527" s="7">
        <v>44986</v>
      </c>
      <c r="B1527" s="2" t="s">
        <v>5</v>
      </c>
      <c r="C1527" s="2" t="s">
        <v>14</v>
      </c>
      <c r="D1527" s="2">
        <v>6999</v>
      </c>
      <c r="E1527" s="4">
        <v>974.76</v>
      </c>
      <c r="G1527" s="1"/>
    </row>
    <row r="1528" spans="1:7" x14ac:dyDescent="0.25">
      <c r="A1528" s="7">
        <v>44986</v>
      </c>
      <c r="B1528" s="2" t="s">
        <v>8</v>
      </c>
      <c r="C1528" s="2" t="s">
        <v>14</v>
      </c>
      <c r="D1528" s="2">
        <v>5100</v>
      </c>
      <c r="E1528" s="4">
        <v>11985.15</v>
      </c>
      <c r="G1528" s="1"/>
    </row>
    <row r="1529" spans="1:7" x14ac:dyDescent="0.25">
      <c r="A1529" s="7">
        <v>44986</v>
      </c>
      <c r="B1529" s="2" t="s">
        <v>8</v>
      </c>
      <c r="C1529" s="2" t="s">
        <v>14</v>
      </c>
      <c r="D1529" s="2">
        <v>5130</v>
      </c>
      <c r="E1529" s="4">
        <v>689.59</v>
      </c>
      <c r="G1529" s="1"/>
    </row>
    <row r="1530" spans="1:7" x14ac:dyDescent="0.25">
      <c r="A1530" s="7">
        <v>44986</v>
      </c>
      <c r="B1530" s="2" t="s">
        <v>8</v>
      </c>
      <c r="C1530" s="2" t="s">
        <v>14</v>
      </c>
      <c r="D1530" s="2">
        <v>5140</v>
      </c>
      <c r="E1530" s="4">
        <v>296.2</v>
      </c>
      <c r="G1530" s="1"/>
    </row>
    <row r="1531" spans="1:7" x14ac:dyDescent="0.25">
      <c r="A1531" s="7">
        <v>44986</v>
      </c>
      <c r="B1531" s="2" t="s">
        <v>8</v>
      </c>
      <c r="C1531" s="2" t="s">
        <v>14</v>
      </c>
      <c r="D1531" s="2">
        <v>5200</v>
      </c>
      <c r="E1531" s="4">
        <v>672</v>
      </c>
      <c r="G1531" s="1"/>
    </row>
    <row r="1532" spans="1:7" x14ac:dyDescent="0.25">
      <c r="A1532" s="7">
        <v>44986</v>
      </c>
      <c r="B1532" s="2" t="s">
        <v>8</v>
      </c>
      <c r="C1532" s="2" t="s">
        <v>14</v>
      </c>
      <c r="D1532" s="2">
        <v>5300</v>
      </c>
      <c r="E1532" s="4">
        <v>15736.79</v>
      </c>
      <c r="G1532" s="1"/>
    </row>
    <row r="1533" spans="1:7" x14ac:dyDescent="0.25">
      <c r="A1533" s="7">
        <v>44986</v>
      </c>
      <c r="B1533" s="2" t="s">
        <v>8</v>
      </c>
      <c r="C1533" s="2" t="s">
        <v>14</v>
      </c>
      <c r="D1533" s="2">
        <v>5400</v>
      </c>
      <c r="E1533" s="4">
        <v>384.79</v>
      </c>
      <c r="G1533" s="1"/>
    </row>
    <row r="1534" spans="1:7" x14ac:dyDescent="0.25">
      <c r="A1534" s="7">
        <v>44986</v>
      </c>
      <c r="B1534" s="2" t="s">
        <v>8</v>
      </c>
      <c r="C1534" s="2" t="s">
        <v>14</v>
      </c>
      <c r="D1534" s="2">
        <v>5500</v>
      </c>
      <c r="E1534" s="4">
        <v>10975.09</v>
      </c>
      <c r="G1534" s="1"/>
    </row>
    <row r="1535" spans="1:7" x14ac:dyDescent="0.25">
      <c r="A1535" s="7">
        <v>44986</v>
      </c>
      <c r="B1535" s="2" t="s">
        <v>8</v>
      </c>
      <c r="C1535" s="2" t="s">
        <v>14</v>
      </c>
      <c r="D1535" s="2">
        <v>5700</v>
      </c>
      <c r="E1535" s="4">
        <v>1472.52</v>
      </c>
      <c r="G1535" s="1"/>
    </row>
    <row r="1536" spans="1:7" x14ac:dyDescent="0.25">
      <c r="A1536" s="7">
        <v>44986</v>
      </c>
      <c r="B1536" s="2" t="s">
        <v>8</v>
      </c>
      <c r="C1536" s="2" t="s">
        <v>14</v>
      </c>
      <c r="D1536" s="2">
        <v>5800</v>
      </c>
      <c r="E1536" s="4">
        <v>593.07000000000005</v>
      </c>
      <c r="G1536" s="1"/>
    </row>
    <row r="1537" spans="1:7" x14ac:dyDescent="0.25">
      <c r="A1537" s="7">
        <v>44986</v>
      </c>
      <c r="B1537" s="2" t="s">
        <v>8</v>
      </c>
      <c r="C1537" s="2" t="s">
        <v>14</v>
      </c>
      <c r="D1537" s="2">
        <v>6000</v>
      </c>
      <c r="E1537" s="4">
        <v>289.66000000000003</v>
      </c>
      <c r="G1537" s="1"/>
    </row>
    <row r="1538" spans="1:7" x14ac:dyDescent="0.25">
      <c r="A1538" s="7">
        <v>44986</v>
      </c>
      <c r="B1538" s="2" t="s">
        <v>8</v>
      </c>
      <c r="C1538" s="2" t="s">
        <v>14</v>
      </c>
      <c r="D1538" s="2">
        <v>6200</v>
      </c>
      <c r="E1538" s="4">
        <v>1464.01</v>
      </c>
      <c r="G1538" s="1"/>
    </row>
    <row r="1539" spans="1:7" x14ac:dyDescent="0.25">
      <c r="A1539" s="7">
        <v>44986</v>
      </c>
      <c r="B1539" s="2" t="s">
        <v>8</v>
      </c>
      <c r="C1539" s="2" t="s">
        <v>14</v>
      </c>
      <c r="D1539" s="2">
        <v>6400</v>
      </c>
      <c r="E1539" s="4">
        <v>2193.9499999999998</v>
      </c>
      <c r="G1539" s="1"/>
    </row>
    <row r="1540" spans="1:7" x14ac:dyDescent="0.25">
      <c r="A1540" s="7">
        <v>44986</v>
      </c>
      <c r="B1540" s="2" t="s">
        <v>8</v>
      </c>
      <c r="C1540" s="2" t="s">
        <v>14</v>
      </c>
      <c r="D1540" s="2">
        <v>6410</v>
      </c>
      <c r="E1540" s="4">
        <v>1510.52</v>
      </c>
      <c r="G1540" s="1"/>
    </row>
    <row r="1541" spans="1:7" x14ac:dyDescent="0.25">
      <c r="A1541" s="7">
        <v>44986</v>
      </c>
      <c r="B1541" s="2" t="s">
        <v>8</v>
      </c>
      <c r="C1541" s="2" t="s">
        <v>14</v>
      </c>
      <c r="D1541" s="2">
        <v>6420</v>
      </c>
      <c r="E1541" s="4">
        <v>1163.33</v>
      </c>
      <c r="G1541" s="1"/>
    </row>
    <row r="1542" spans="1:7" x14ac:dyDescent="0.25">
      <c r="A1542" s="7">
        <v>44986</v>
      </c>
      <c r="B1542" s="2" t="s">
        <v>8</v>
      </c>
      <c r="C1542" s="2" t="s">
        <v>14</v>
      </c>
      <c r="D1542" s="2">
        <v>6500</v>
      </c>
      <c r="E1542" s="4">
        <v>1839.12</v>
      </c>
      <c r="G1542" s="1"/>
    </row>
    <row r="1543" spans="1:7" x14ac:dyDescent="0.25">
      <c r="A1543" s="7">
        <v>44986</v>
      </c>
      <c r="B1543" s="2" t="s">
        <v>8</v>
      </c>
      <c r="C1543" s="2" t="s">
        <v>14</v>
      </c>
      <c r="D1543" s="2">
        <v>6600</v>
      </c>
      <c r="E1543" s="4">
        <v>3015.66</v>
      </c>
      <c r="G1543" s="1"/>
    </row>
    <row r="1544" spans="1:7" x14ac:dyDescent="0.25">
      <c r="A1544" s="7">
        <v>44986</v>
      </c>
      <c r="B1544" s="2" t="s">
        <v>8</v>
      </c>
      <c r="C1544" s="2" t="s">
        <v>14</v>
      </c>
      <c r="D1544" s="2">
        <v>6610</v>
      </c>
      <c r="E1544" s="4">
        <v>1514.03</v>
      </c>
      <c r="G1544" s="1"/>
    </row>
    <row r="1545" spans="1:7" x14ac:dyDescent="0.25">
      <c r="A1545" s="7">
        <v>44986</v>
      </c>
      <c r="B1545" s="2" t="s">
        <v>8</v>
      </c>
      <c r="C1545" s="2" t="s">
        <v>14</v>
      </c>
      <c r="D1545" s="2">
        <v>6620</v>
      </c>
      <c r="E1545" s="4">
        <v>588.26</v>
      </c>
      <c r="G1545" s="1"/>
    </row>
    <row r="1546" spans="1:7" x14ac:dyDescent="0.25">
      <c r="A1546" s="7">
        <v>44986</v>
      </c>
      <c r="B1546" s="2" t="s">
        <v>8</v>
      </c>
      <c r="C1546" s="2" t="s">
        <v>14</v>
      </c>
      <c r="D1546" s="2">
        <v>6700</v>
      </c>
      <c r="E1546" s="4">
        <v>397.08</v>
      </c>
      <c r="G1546" s="1"/>
    </row>
    <row r="1547" spans="1:7" x14ac:dyDescent="0.25">
      <c r="A1547" s="7">
        <v>44986</v>
      </c>
      <c r="B1547" s="2" t="s">
        <v>8</v>
      </c>
      <c r="C1547" s="2" t="s">
        <v>14</v>
      </c>
      <c r="D1547" s="2">
        <v>6999</v>
      </c>
      <c r="E1547" s="4">
        <v>995.57</v>
      </c>
      <c r="G1547" s="1"/>
    </row>
    <row r="1548" spans="1:7" x14ac:dyDescent="0.25">
      <c r="A1548" s="7">
        <v>44986</v>
      </c>
      <c r="B1548" s="2" t="s">
        <v>9</v>
      </c>
      <c r="C1548" s="2" t="s">
        <v>14</v>
      </c>
      <c r="D1548" s="2">
        <v>5100</v>
      </c>
      <c r="E1548" s="4">
        <v>12546.34</v>
      </c>
      <c r="G1548" s="1"/>
    </row>
    <row r="1549" spans="1:7" x14ac:dyDescent="0.25">
      <c r="A1549" s="7">
        <v>44986</v>
      </c>
      <c r="B1549" s="2" t="s">
        <v>9</v>
      </c>
      <c r="C1549" s="2" t="s">
        <v>14</v>
      </c>
      <c r="D1549" s="2">
        <v>5130</v>
      </c>
      <c r="E1549" s="4">
        <v>802.08</v>
      </c>
      <c r="G1549" s="1"/>
    </row>
    <row r="1550" spans="1:7" x14ac:dyDescent="0.25">
      <c r="A1550" s="7">
        <v>44986</v>
      </c>
      <c r="B1550" s="2" t="s">
        <v>9</v>
      </c>
      <c r="C1550" s="2" t="s">
        <v>14</v>
      </c>
      <c r="D1550" s="2">
        <v>5140</v>
      </c>
      <c r="E1550" s="4">
        <v>292.58999999999997</v>
      </c>
      <c r="G1550" s="1"/>
    </row>
    <row r="1551" spans="1:7" x14ac:dyDescent="0.25">
      <c r="A1551" s="7">
        <v>44986</v>
      </c>
      <c r="B1551" s="2" t="s">
        <v>9</v>
      </c>
      <c r="C1551" s="2" t="s">
        <v>14</v>
      </c>
      <c r="D1551" s="2">
        <v>5200</v>
      </c>
      <c r="E1551" s="4">
        <v>699.53</v>
      </c>
      <c r="G1551" s="1"/>
    </row>
    <row r="1552" spans="1:7" x14ac:dyDescent="0.25">
      <c r="A1552" s="7">
        <v>44986</v>
      </c>
      <c r="B1552" s="2" t="s">
        <v>9</v>
      </c>
      <c r="C1552" s="2" t="s">
        <v>14</v>
      </c>
      <c r="D1552" s="2">
        <v>5300</v>
      </c>
      <c r="E1552" s="4">
        <v>11862.5</v>
      </c>
      <c r="G1552" s="1"/>
    </row>
    <row r="1553" spans="1:7" x14ac:dyDescent="0.25">
      <c r="A1553" s="7">
        <v>44986</v>
      </c>
      <c r="B1553" s="2" t="s">
        <v>9</v>
      </c>
      <c r="C1553" s="2" t="s">
        <v>14</v>
      </c>
      <c r="D1553" s="2">
        <v>5400</v>
      </c>
      <c r="E1553" s="4">
        <v>388.18</v>
      </c>
      <c r="G1553" s="1"/>
    </row>
    <row r="1554" spans="1:7" x14ac:dyDescent="0.25">
      <c r="A1554" s="7">
        <v>44986</v>
      </c>
      <c r="B1554" s="2" t="s">
        <v>9</v>
      </c>
      <c r="C1554" s="2" t="s">
        <v>14</v>
      </c>
      <c r="D1554" s="2">
        <v>5500</v>
      </c>
      <c r="E1554" s="4">
        <v>11781.09</v>
      </c>
      <c r="G1554" s="1"/>
    </row>
    <row r="1555" spans="1:7" x14ac:dyDescent="0.25">
      <c r="A1555" s="7">
        <v>44986</v>
      </c>
      <c r="B1555" s="2" t="s">
        <v>9</v>
      </c>
      <c r="C1555" s="2" t="s">
        <v>14</v>
      </c>
      <c r="D1555" s="2">
        <v>5700</v>
      </c>
      <c r="E1555" s="4">
        <v>1610.06</v>
      </c>
      <c r="G1555" s="1"/>
    </row>
    <row r="1556" spans="1:7" x14ac:dyDescent="0.25">
      <c r="A1556" s="7">
        <v>44986</v>
      </c>
      <c r="B1556" s="2" t="s">
        <v>9</v>
      </c>
      <c r="C1556" s="2" t="s">
        <v>14</v>
      </c>
      <c r="D1556" s="2">
        <v>5800</v>
      </c>
      <c r="E1556" s="4">
        <v>598.78</v>
      </c>
      <c r="G1556" s="1"/>
    </row>
    <row r="1557" spans="1:7" x14ac:dyDescent="0.25">
      <c r="A1557" s="7">
        <v>44986</v>
      </c>
      <c r="B1557" s="2" t="s">
        <v>9</v>
      </c>
      <c r="C1557" s="2" t="s">
        <v>14</v>
      </c>
      <c r="D1557" s="2">
        <v>6000</v>
      </c>
      <c r="E1557" s="4">
        <v>293.69</v>
      </c>
      <c r="G1557" s="1"/>
    </row>
    <row r="1558" spans="1:7" x14ac:dyDescent="0.25">
      <c r="A1558" s="7">
        <v>44986</v>
      </c>
      <c r="B1558" s="2" t="s">
        <v>9</v>
      </c>
      <c r="C1558" s="2" t="s">
        <v>14</v>
      </c>
      <c r="D1558" s="2">
        <v>6200</v>
      </c>
      <c r="E1558" s="4">
        <v>1491.48</v>
      </c>
      <c r="G1558" s="1"/>
    </row>
    <row r="1559" spans="1:7" x14ac:dyDescent="0.25">
      <c r="A1559" s="7">
        <v>44986</v>
      </c>
      <c r="B1559" s="2" t="s">
        <v>9</v>
      </c>
      <c r="C1559" s="2" t="s">
        <v>14</v>
      </c>
      <c r="D1559" s="2">
        <v>6400</v>
      </c>
      <c r="E1559" s="4">
        <v>2175.5300000000002</v>
      </c>
      <c r="G1559" s="1"/>
    </row>
    <row r="1560" spans="1:7" x14ac:dyDescent="0.25">
      <c r="A1560" s="7">
        <v>44986</v>
      </c>
      <c r="B1560" s="2" t="s">
        <v>9</v>
      </c>
      <c r="C1560" s="2" t="s">
        <v>14</v>
      </c>
      <c r="D1560" s="2">
        <v>6410</v>
      </c>
      <c r="E1560" s="4">
        <v>1560.39</v>
      </c>
      <c r="G1560" s="1"/>
    </row>
    <row r="1561" spans="1:7" x14ac:dyDescent="0.25">
      <c r="A1561" s="7">
        <v>44986</v>
      </c>
      <c r="B1561" s="2" t="s">
        <v>9</v>
      </c>
      <c r="C1561" s="2" t="s">
        <v>14</v>
      </c>
      <c r="D1561" s="2">
        <v>6420</v>
      </c>
      <c r="E1561" s="4">
        <v>1201.32</v>
      </c>
      <c r="G1561" s="1"/>
    </row>
    <row r="1562" spans="1:7" x14ac:dyDescent="0.25">
      <c r="A1562" s="7">
        <v>44986</v>
      </c>
      <c r="B1562" s="2" t="s">
        <v>9</v>
      </c>
      <c r="C1562" s="2" t="s">
        <v>14</v>
      </c>
      <c r="D1562" s="2">
        <v>6500</v>
      </c>
      <c r="E1562" s="4">
        <v>1873.8</v>
      </c>
      <c r="G1562" s="1"/>
    </row>
    <row r="1563" spans="1:7" x14ac:dyDescent="0.25">
      <c r="A1563" s="7">
        <v>44986</v>
      </c>
      <c r="B1563" s="2" t="s">
        <v>9</v>
      </c>
      <c r="C1563" s="2" t="s">
        <v>14</v>
      </c>
      <c r="D1563" s="2">
        <v>6600</v>
      </c>
      <c r="E1563" s="4">
        <v>3174.72</v>
      </c>
      <c r="G1563" s="1"/>
    </row>
    <row r="1564" spans="1:7" x14ac:dyDescent="0.25">
      <c r="A1564" s="7">
        <v>44986</v>
      </c>
      <c r="B1564" s="2" t="s">
        <v>9</v>
      </c>
      <c r="C1564" s="2" t="s">
        <v>14</v>
      </c>
      <c r="D1564" s="2">
        <v>6610</v>
      </c>
      <c r="E1564" s="4">
        <v>1588.35</v>
      </c>
      <c r="G1564" s="1"/>
    </row>
    <row r="1565" spans="1:7" x14ac:dyDescent="0.25">
      <c r="A1565" s="7">
        <v>44986</v>
      </c>
      <c r="B1565" s="2" t="s">
        <v>9</v>
      </c>
      <c r="C1565" s="2" t="s">
        <v>14</v>
      </c>
      <c r="D1565" s="2">
        <v>6620</v>
      </c>
      <c r="E1565" s="4">
        <v>603.05999999999995</v>
      </c>
      <c r="G1565" s="1"/>
    </row>
    <row r="1566" spans="1:7" x14ac:dyDescent="0.25">
      <c r="A1566" s="7">
        <v>44986</v>
      </c>
      <c r="B1566" s="2" t="s">
        <v>9</v>
      </c>
      <c r="C1566" s="2" t="s">
        <v>14</v>
      </c>
      <c r="D1566" s="2">
        <v>6700</v>
      </c>
      <c r="E1566" s="4">
        <v>399.41</v>
      </c>
      <c r="G1566" s="1"/>
    </row>
    <row r="1567" spans="1:7" x14ac:dyDescent="0.25">
      <c r="A1567" s="7">
        <v>44986</v>
      </c>
      <c r="B1567" s="2" t="s">
        <v>9</v>
      </c>
      <c r="C1567" s="2" t="s">
        <v>14</v>
      </c>
      <c r="D1567" s="2">
        <v>6999</v>
      </c>
      <c r="E1567" s="4">
        <v>962.21</v>
      </c>
      <c r="G1567" s="1"/>
    </row>
    <row r="1568" spans="1:7" x14ac:dyDescent="0.25">
      <c r="A1568" s="7">
        <v>45017</v>
      </c>
      <c r="B1568" s="2" t="s">
        <v>5</v>
      </c>
      <c r="C1568" s="2" t="s">
        <v>6</v>
      </c>
      <c r="D1568" s="2">
        <v>3100</v>
      </c>
      <c r="E1568" s="4">
        <v>-604855.11</v>
      </c>
      <c r="G1568" s="1"/>
    </row>
    <row r="1569" spans="1:7" x14ac:dyDescent="0.25">
      <c r="A1569" s="7">
        <v>45017</v>
      </c>
      <c r="B1569" s="2" t="s">
        <v>5</v>
      </c>
      <c r="C1569" s="2" t="s">
        <v>6</v>
      </c>
      <c r="D1569" s="2">
        <v>3200</v>
      </c>
      <c r="E1569" s="4">
        <v>-571847.54</v>
      </c>
      <c r="G1569" s="1"/>
    </row>
    <row r="1570" spans="1:7" x14ac:dyDescent="0.25">
      <c r="A1570" s="7">
        <v>45017</v>
      </c>
      <c r="B1570" s="2" t="s">
        <v>5</v>
      </c>
      <c r="C1570" s="2" t="s">
        <v>6</v>
      </c>
      <c r="D1570" s="2">
        <v>3300</v>
      </c>
      <c r="E1570" s="4">
        <v>-9864.2900000000009</v>
      </c>
      <c r="G1570" s="1"/>
    </row>
    <row r="1571" spans="1:7" x14ac:dyDescent="0.25">
      <c r="A1571" s="7">
        <v>45017</v>
      </c>
      <c r="B1571" s="2" t="s">
        <v>5</v>
      </c>
      <c r="C1571" s="2" t="s">
        <v>6</v>
      </c>
      <c r="D1571" s="2">
        <v>3400</v>
      </c>
      <c r="E1571" s="4">
        <v>-978.28</v>
      </c>
      <c r="G1571" s="1"/>
    </row>
    <row r="1572" spans="1:7" x14ac:dyDescent="0.25">
      <c r="A1572" s="7">
        <v>45017</v>
      </c>
      <c r="B1572" s="2" t="s">
        <v>5</v>
      </c>
      <c r="C1572" s="2" t="s">
        <v>6</v>
      </c>
      <c r="D1572" s="2">
        <v>3900</v>
      </c>
      <c r="E1572" s="4">
        <v>-487.76</v>
      </c>
      <c r="G1572" s="1"/>
    </row>
    <row r="1573" spans="1:7" x14ac:dyDescent="0.25">
      <c r="A1573" s="7">
        <v>45017</v>
      </c>
      <c r="B1573" s="2" t="s">
        <v>8</v>
      </c>
      <c r="C1573" s="2" t="s">
        <v>6</v>
      </c>
      <c r="D1573" s="2">
        <v>3100</v>
      </c>
      <c r="E1573" s="4">
        <v>-792561.61</v>
      </c>
      <c r="G1573" s="1"/>
    </row>
    <row r="1574" spans="1:7" x14ac:dyDescent="0.25">
      <c r="A1574" s="7">
        <v>45017</v>
      </c>
      <c r="B1574" s="2" t="s">
        <v>8</v>
      </c>
      <c r="C1574" s="2" t="s">
        <v>6</v>
      </c>
      <c r="D1574" s="2">
        <v>3200</v>
      </c>
      <c r="E1574" s="4">
        <v>-730306.79</v>
      </c>
      <c r="G1574" s="1"/>
    </row>
    <row r="1575" spans="1:7" x14ac:dyDescent="0.25">
      <c r="A1575" s="7">
        <v>45017</v>
      </c>
      <c r="B1575" s="2" t="s">
        <v>8</v>
      </c>
      <c r="C1575" s="2" t="s">
        <v>6</v>
      </c>
      <c r="D1575" s="2">
        <v>3300</v>
      </c>
      <c r="E1575" s="4">
        <v>-20033.38</v>
      </c>
      <c r="G1575" s="1"/>
    </row>
    <row r="1576" spans="1:7" x14ac:dyDescent="0.25">
      <c r="A1576" s="7">
        <v>45017</v>
      </c>
      <c r="B1576" s="2" t="s">
        <v>8</v>
      </c>
      <c r="C1576" s="2" t="s">
        <v>6</v>
      </c>
      <c r="D1576" s="2">
        <v>3400</v>
      </c>
      <c r="E1576" s="4">
        <v>-1942.91</v>
      </c>
      <c r="G1576" s="1"/>
    </row>
    <row r="1577" spans="1:7" x14ac:dyDescent="0.25">
      <c r="A1577" s="7">
        <v>45017</v>
      </c>
      <c r="B1577" s="2" t="s">
        <v>8</v>
      </c>
      <c r="C1577" s="2" t="s">
        <v>6</v>
      </c>
      <c r="D1577" s="2">
        <v>3900</v>
      </c>
      <c r="E1577" s="4">
        <v>-970.19</v>
      </c>
      <c r="G1577" s="1"/>
    </row>
    <row r="1578" spans="1:7" x14ac:dyDescent="0.25">
      <c r="A1578" s="7">
        <v>45017</v>
      </c>
      <c r="B1578" s="2" t="s">
        <v>9</v>
      </c>
      <c r="C1578" s="2" t="s">
        <v>6</v>
      </c>
      <c r="D1578" s="2">
        <v>3100</v>
      </c>
      <c r="E1578" s="4">
        <v>-719213.91</v>
      </c>
      <c r="G1578" s="1"/>
    </row>
    <row r="1579" spans="1:7" x14ac:dyDescent="0.25">
      <c r="A1579" s="7">
        <v>45017</v>
      </c>
      <c r="B1579" s="2" t="s">
        <v>9</v>
      </c>
      <c r="C1579" s="2" t="s">
        <v>6</v>
      </c>
      <c r="D1579" s="2">
        <v>3200</v>
      </c>
      <c r="E1579" s="4">
        <v>-690551.26</v>
      </c>
      <c r="G1579" s="1"/>
    </row>
    <row r="1580" spans="1:7" x14ac:dyDescent="0.25">
      <c r="A1580" s="7">
        <v>45017</v>
      </c>
      <c r="B1580" s="2" t="s">
        <v>9</v>
      </c>
      <c r="C1580" s="2" t="s">
        <v>6</v>
      </c>
      <c r="D1580" s="2">
        <v>3300</v>
      </c>
      <c r="E1580" s="4">
        <v>-19605.400000000001</v>
      </c>
      <c r="G1580" s="1"/>
    </row>
    <row r="1581" spans="1:7" x14ac:dyDescent="0.25">
      <c r="A1581" s="7">
        <v>45017</v>
      </c>
      <c r="B1581" s="2" t="s">
        <v>9</v>
      </c>
      <c r="C1581" s="2" t="s">
        <v>6</v>
      </c>
      <c r="D1581" s="2">
        <v>3400</v>
      </c>
      <c r="E1581" s="4">
        <v>-2946.8</v>
      </c>
      <c r="G1581" s="1"/>
    </row>
    <row r="1582" spans="1:7" x14ac:dyDescent="0.25">
      <c r="A1582" s="7">
        <v>45017</v>
      </c>
      <c r="B1582" s="2" t="s">
        <v>9</v>
      </c>
      <c r="C1582" s="2" t="s">
        <v>6</v>
      </c>
      <c r="D1582" s="2">
        <v>3900</v>
      </c>
      <c r="E1582" s="4">
        <v>-1471.24</v>
      </c>
      <c r="G1582" s="1"/>
    </row>
    <row r="1583" spans="1:7" x14ac:dyDescent="0.25">
      <c r="A1583" s="7">
        <v>45017</v>
      </c>
      <c r="B1583" s="2" t="s">
        <v>5</v>
      </c>
      <c r="C1583" s="2" t="s">
        <v>10</v>
      </c>
      <c r="D1583" s="2">
        <v>4100</v>
      </c>
      <c r="E1583" s="4">
        <v>240856.2</v>
      </c>
      <c r="G1583" s="1"/>
    </row>
    <row r="1584" spans="1:7" x14ac:dyDescent="0.25">
      <c r="A1584" s="7">
        <v>45017</v>
      </c>
      <c r="B1584" s="2" t="s">
        <v>5</v>
      </c>
      <c r="C1584" s="2" t="s">
        <v>10</v>
      </c>
      <c r="D1584" s="2">
        <v>4110</v>
      </c>
      <c r="E1584" s="4">
        <v>54186.13</v>
      </c>
      <c r="G1584" s="1"/>
    </row>
    <row r="1585" spans="1:7" x14ac:dyDescent="0.25">
      <c r="A1585" s="7">
        <v>45017</v>
      </c>
      <c r="B1585" s="2" t="s">
        <v>5</v>
      </c>
      <c r="C1585" s="2" t="s">
        <v>10</v>
      </c>
      <c r="D1585" s="2">
        <v>4130</v>
      </c>
      <c r="E1585" s="4">
        <v>21810.59</v>
      </c>
      <c r="G1585" s="1"/>
    </row>
    <row r="1586" spans="1:7" x14ac:dyDescent="0.25">
      <c r="A1586" s="7">
        <v>45017</v>
      </c>
      <c r="B1586" s="2" t="s">
        <v>5</v>
      </c>
      <c r="C1586" s="2" t="s">
        <v>10</v>
      </c>
      <c r="D1586" s="2">
        <v>4140</v>
      </c>
      <c r="E1586" s="4">
        <v>6409.35</v>
      </c>
      <c r="G1586" s="1"/>
    </row>
    <row r="1587" spans="1:7" x14ac:dyDescent="0.25">
      <c r="A1587" s="7">
        <v>45017</v>
      </c>
      <c r="B1587" s="2" t="s">
        <v>5</v>
      </c>
      <c r="C1587" s="2" t="s">
        <v>10</v>
      </c>
      <c r="D1587" s="2">
        <v>4200</v>
      </c>
      <c r="E1587" s="4">
        <v>258431.57</v>
      </c>
      <c r="G1587" s="1"/>
    </row>
    <row r="1588" spans="1:7" x14ac:dyDescent="0.25">
      <c r="A1588" s="7">
        <v>45017</v>
      </c>
      <c r="B1588" s="2" t="s">
        <v>5</v>
      </c>
      <c r="C1588" s="2" t="s">
        <v>10</v>
      </c>
      <c r="D1588" s="2">
        <v>4300</v>
      </c>
      <c r="E1588" s="4">
        <v>22058.57</v>
      </c>
      <c r="G1588" s="1"/>
    </row>
    <row r="1589" spans="1:7" x14ac:dyDescent="0.25">
      <c r="A1589" s="7">
        <v>45017</v>
      </c>
      <c r="B1589" s="2" t="s">
        <v>5</v>
      </c>
      <c r="C1589" s="2" t="s">
        <v>10</v>
      </c>
      <c r="D1589" s="2">
        <v>4400</v>
      </c>
      <c r="E1589" s="4">
        <v>16231.8</v>
      </c>
      <c r="G1589" s="1"/>
    </row>
    <row r="1590" spans="1:7" x14ac:dyDescent="0.25">
      <c r="A1590" s="7">
        <v>45017</v>
      </c>
      <c r="B1590" s="2" t="s">
        <v>5</v>
      </c>
      <c r="C1590" s="2" t="s">
        <v>10</v>
      </c>
      <c r="D1590" s="2">
        <v>4500</v>
      </c>
      <c r="E1590" s="4">
        <v>32416.66</v>
      </c>
      <c r="G1590" s="1"/>
    </row>
    <row r="1591" spans="1:7" x14ac:dyDescent="0.25">
      <c r="A1591" s="7">
        <v>45017</v>
      </c>
      <c r="B1591" s="2" t="s">
        <v>5</v>
      </c>
      <c r="C1591" s="2" t="s">
        <v>10</v>
      </c>
      <c r="D1591" s="2">
        <v>4700</v>
      </c>
      <c r="E1591" s="4">
        <v>86100.72</v>
      </c>
      <c r="G1591" s="1"/>
    </row>
    <row r="1592" spans="1:7" x14ac:dyDescent="0.25">
      <c r="A1592" s="7">
        <v>45017</v>
      </c>
      <c r="B1592" s="2" t="s">
        <v>5</v>
      </c>
      <c r="C1592" s="2" t="s">
        <v>10</v>
      </c>
      <c r="D1592" s="2">
        <v>4800</v>
      </c>
      <c r="E1592" s="4">
        <v>148621.47</v>
      </c>
      <c r="G1592" s="1"/>
    </row>
    <row r="1593" spans="1:7" x14ac:dyDescent="0.25">
      <c r="A1593" s="7">
        <v>45017</v>
      </c>
      <c r="B1593" s="2" t="s">
        <v>5</v>
      </c>
      <c r="C1593" s="2" t="s">
        <v>10</v>
      </c>
      <c r="D1593" s="2">
        <v>4900</v>
      </c>
      <c r="E1593" s="4">
        <v>21174.400000000001</v>
      </c>
      <c r="G1593" s="1"/>
    </row>
    <row r="1594" spans="1:7" x14ac:dyDescent="0.25">
      <c r="A1594" s="7">
        <v>45017</v>
      </c>
      <c r="B1594" s="2" t="s">
        <v>5</v>
      </c>
      <c r="C1594" s="2" t="s">
        <v>10</v>
      </c>
      <c r="D1594" s="2">
        <v>4950</v>
      </c>
      <c r="E1594" s="4">
        <v>42851.89</v>
      </c>
      <c r="G1594" s="1"/>
    </row>
    <row r="1595" spans="1:7" x14ac:dyDescent="0.25">
      <c r="A1595" s="7">
        <v>45017</v>
      </c>
      <c r="B1595" s="2" t="s">
        <v>5</v>
      </c>
      <c r="C1595" s="2" t="s">
        <v>10</v>
      </c>
      <c r="D1595" s="2">
        <v>4999</v>
      </c>
      <c r="E1595" s="4">
        <v>-100402.11</v>
      </c>
      <c r="G1595" s="1"/>
    </row>
    <row r="1596" spans="1:7" x14ac:dyDescent="0.25">
      <c r="A1596" s="7">
        <v>45017</v>
      </c>
      <c r="B1596" s="2" t="s">
        <v>8</v>
      </c>
      <c r="C1596" s="2" t="s">
        <v>10</v>
      </c>
      <c r="D1596" s="2">
        <v>4100</v>
      </c>
      <c r="E1596" s="4">
        <v>277732.28999999998</v>
      </c>
      <c r="G1596" s="1"/>
    </row>
    <row r="1597" spans="1:7" x14ac:dyDescent="0.25">
      <c r="A1597" s="7">
        <v>45017</v>
      </c>
      <c r="B1597" s="2" t="s">
        <v>8</v>
      </c>
      <c r="C1597" s="2" t="s">
        <v>10</v>
      </c>
      <c r="D1597" s="2">
        <v>4110</v>
      </c>
      <c r="E1597" s="4">
        <v>55104.63</v>
      </c>
      <c r="G1597" s="1"/>
    </row>
    <row r="1598" spans="1:7" x14ac:dyDescent="0.25">
      <c r="A1598" s="7">
        <v>45017</v>
      </c>
      <c r="B1598" s="2" t="s">
        <v>8</v>
      </c>
      <c r="C1598" s="2" t="s">
        <v>10</v>
      </c>
      <c r="D1598" s="2">
        <v>4130</v>
      </c>
      <c r="E1598" s="4">
        <v>23830.54</v>
      </c>
      <c r="G1598" s="1"/>
    </row>
    <row r="1599" spans="1:7" x14ac:dyDescent="0.25">
      <c r="A1599" s="7">
        <v>45017</v>
      </c>
      <c r="B1599" s="2" t="s">
        <v>8</v>
      </c>
      <c r="C1599" s="2" t="s">
        <v>10</v>
      </c>
      <c r="D1599" s="2">
        <v>4140</v>
      </c>
      <c r="E1599" s="4">
        <v>10757.06</v>
      </c>
      <c r="G1599" s="1"/>
    </row>
    <row r="1600" spans="1:7" x14ac:dyDescent="0.25">
      <c r="A1600" s="7">
        <v>45017</v>
      </c>
      <c r="B1600" s="2" t="s">
        <v>8</v>
      </c>
      <c r="C1600" s="2" t="s">
        <v>10</v>
      </c>
      <c r="D1600" s="2">
        <v>4200</v>
      </c>
      <c r="E1600" s="4">
        <v>295453.84999999998</v>
      </c>
      <c r="G1600" s="1"/>
    </row>
    <row r="1601" spans="1:7" x14ac:dyDescent="0.25">
      <c r="A1601" s="7">
        <v>45017</v>
      </c>
      <c r="B1601" s="2" t="s">
        <v>8</v>
      </c>
      <c r="C1601" s="2" t="s">
        <v>10</v>
      </c>
      <c r="D1601" s="2">
        <v>4300</v>
      </c>
      <c r="E1601" s="4">
        <v>39289.699999999997</v>
      </c>
      <c r="G1601" s="1"/>
    </row>
    <row r="1602" spans="1:7" x14ac:dyDescent="0.25">
      <c r="A1602" s="7">
        <v>45017</v>
      </c>
      <c r="B1602" s="2" t="s">
        <v>8</v>
      </c>
      <c r="C1602" s="2" t="s">
        <v>10</v>
      </c>
      <c r="D1602" s="2">
        <v>4400</v>
      </c>
      <c r="E1602" s="4">
        <v>26010.02</v>
      </c>
      <c r="G1602" s="1"/>
    </row>
    <row r="1603" spans="1:7" x14ac:dyDescent="0.25">
      <c r="A1603" s="7">
        <v>45017</v>
      </c>
      <c r="B1603" s="2" t="s">
        <v>8</v>
      </c>
      <c r="C1603" s="2" t="s">
        <v>10</v>
      </c>
      <c r="D1603" s="2">
        <v>4500</v>
      </c>
      <c r="E1603" s="4">
        <v>45648.7</v>
      </c>
      <c r="G1603" s="1"/>
    </row>
    <row r="1604" spans="1:7" x14ac:dyDescent="0.25">
      <c r="A1604" s="7">
        <v>45017</v>
      </c>
      <c r="B1604" s="2" t="s">
        <v>8</v>
      </c>
      <c r="C1604" s="2" t="s">
        <v>10</v>
      </c>
      <c r="D1604" s="2">
        <v>4700</v>
      </c>
      <c r="E1604" s="4">
        <v>130958.91</v>
      </c>
      <c r="G1604" s="1"/>
    </row>
    <row r="1605" spans="1:7" x14ac:dyDescent="0.25">
      <c r="A1605" s="7">
        <v>45017</v>
      </c>
      <c r="B1605" s="2" t="s">
        <v>8</v>
      </c>
      <c r="C1605" s="2" t="s">
        <v>10</v>
      </c>
      <c r="D1605" s="2">
        <v>4800</v>
      </c>
      <c r="E1605" s="4">
        <v>162283.41</v>
      </c>
      <c r="G1605" s="1"/>
    </row>
    <row r="1606" spans="1:7" x14ac:dyDescent="0.25">
      <c r="A1606" s="7">
        <v>45017</v>
      </c>
      <c r="B1606" s="2" t="s">
        <v>8</v>
      </c>
      <c r="C1606" s="2" t="s">
        <v>10</v>
      </c>
      <c r="D1606" s="2">
        <v>4900</v>
      </c>
      <c r="E1606" s="4">
        <v>32588.39</v>
      </c>
      <c r="G1606" s="1"/>
    </row>
    <row r="1607" spans="1:7" x14ac:dyDescent="0.25">
      <c r="A1607" s="7">
        <v>45017</v>
      </c>
      <c r="B1607" s="2" t="s">
        <v>8</v>
      </c>
      <c r="C1607" s="2" t="s">
        <v>10</v>
      </c>
      <c r="D1607" s="2">
        <v>4950</v>
      </c>
      <c r="E1607" s="4">
        <v>35309.370000000003</v>
      </c>
      <c r="G1607" s="1"/>
    </row>
    <row r="1608" spans="1:7" x14ac:dyDescent="0.25">
      <c r="A1608" s="7">
        <v>45017</v>
      </c>
      <c r="B1608" s="2" t="s">
        <v>8</v>
      </c>
      <c r="C1608" s="2" t="s">
        <v>10</v>
      </c>
      <c r="D1608" s="2">
        <v>4999</v>
      </c>
      <c r="E1608" s="4">
        <v>-136405.87</v>
      </c>
      <c r="G1608" s="1"/>
    </row>
    <row r="1609" spans="1:7" x14ac:dyDescent="0.25">
      <c r="A1609" s="7">
        <v>45017</v>
      </c>
      <c r="B1609" s="2" t="s">
        <v>9</v>
      </c>
      <c r="C1609" s="2" t="s">
        <v>10</v>
      </c>
      <c r="D1609" s="2">
        <v>4100</v>
      </c>
      <c r="E1609" s="4">
        <v>310658.03999999998</v>
      </c>
      <c r="G1609" s="1"/>
    </row>
    <row r="1610" spans="1:7" x14ac:dyDescent="0.25">
      <c r="A1610" s="7">
        <v>45017</v>
      </c>
      <c r="B1610" s="2" t="s">
        <v>9</v>
      </c>
      <c r="C1610" s="2" t="s">
        <v>10</v>
      </c>
      <c r="D1610" s="2">
        <v>4110</v>
      </c>
      <c r="E1610" s="4">
        <v>61387.07</v>
      </c>
      <c r="G1610" s="1"/>
    </row>
    <row r="1611" spans="1:7" x14ac:dyDescent="0.25">
      <c r="A1611" s="7">
        <v>45017</v>
      </c>
      <c r="B1611" s="2" t="s">
        <v>9</v>
      </c>
      <c r="C1611" s="2" t="s">
        <v>10</v>
      </c>
      <c r="D1611" s="2">
        <v>4130</v>
      </c>
      <c r="E1611" s="4">
        <v>30968.94</v>
      </c>
      <c r="G1611" s="1"/>
    </row>
    <row r="1612" spans="1:7" x14ac:dyDescent="0.25">
      <c r="A1612" s="7">
        <v>45017</v>
      </c>
      <c r="B1612" s="2" t="s">
        <v>9</v>
      </c>
      <c r="C1612" s="2" t="s">
        <v>10</v>
      </c>
      <c r="D1612" s="2">
        <v>4140</v>
      </c>
      <c r="E1612" s="4">
        <v>12207.23</v>
      </c>
      <c r="G1612" s="1"/>
    </row>
    <row r="1613" spans="1:7" x14ac:dyDescent="0.25">
      <c r="A1613" s="7">
        <v>45017</v>
      </c>
      <c r="B1613" s="2" t="s">
        <v>9</v>
      </c>
      <c r="C1613" s="2" t="s">
        <v>10</v>
      </c>
      <c r="D1613" s="2">
        <v>4200</v>
      </c>
      <c r="E1613" s="4">
        <v>338021.31</v>
      </c>
      <c r="G1613" s="1"/>
    </row>
    <row r="1614" spans="1:7" x14ac:dyDescent="0.25">
      <c r="A1614" s="7">
        <v>45017</v>
      </c>
      <c r="B1614" s="2" t="s">
        <v>9</v>
      </c>
      <c r="C1614" s="2" t="s">
        <v>10</v>
      </c>
      <c r="D1614" s="2">
        <v>4300</v>
      </c>
      <c r="E1614" s="4">
        <v>43876.26</v>
      </c>
      <c r="G1614" s="1"/>
    </row>
    <row r="1615" spans="1:7" x14ac:dyDescent="0.25">
      <c r="A1615" s="7">
        <v>45017</v>
      </c>
      <c r="B1615" s="2" t="s">
        <v>9</v>
      </c>
      <c r="C1615" s="2" t="s">
        <v>10</v>
      </c>
      <c r="D1615" s="2">
        <v>4400</v>
      </c>
      <c r="E1615" s="4">
        <v>25420.2</v>
      </c>
      <c r="G1615" s="1"/>
    </row>
    <row r="1616" spans="1:7" x14ac:dyDescent="0.25">
      <c r="A1616" s="7">
        <v>45017</v>
      </c>
      <c r="B1616" s="2" t="s">
        <v>9</v>
      </c>
      <c r="C1616" s="2" t="s">
        <v>10</v>
      </c>
      <c r="D1616" s="2">
        <v>4500</v>
      </c>
      <c r="E1616" s="4">
        <v>50794.92</v>
      </c>
      <c r="G1616" s="1"/>
    </row>
    <row r="1617" spans="1:7" x14ac:dyDescent="0.25">
      <c r="A1617" s="7">
        <v>45017</v>
      </c>
      <c r="B1617" s="2" t="s">
        <v>9</v>
      </c>
      <c r="C1617" s="2" t="s">
        <v>10</v>
      </c>
      <c r="D1617" s="2">
        <v>4700</v>
      </c>
      <c r="E1617" s="4">
        <v>148355.47</v>
      </c>
      <c r="G1617" s="1"/>
    </row>
    <row r="1618" spans="1:7" x14ac:dyDescent="0.25">
      <c r="A1618" s="7">
        <v>45017</v>
      </c>
      <c r="B1618" s="2" t="s">
        <v>9</v>
      </c>
      <c r="C1618" s="2" t="s">
        <v>10</v>
      </c>
      <c r="D1618" s="2">
        <v>4800</v>
      </c>
      <c r="E1618" s="4">
        <v>169886.71</v>
      </c>
      <c r="G1618" s="1"/>
    </row>
    <row r="1619" spans="1:7" x14ac:dyDescent="0.25">
      <c r="A1619" s="7">
        <v>45017</v>
      </c>
      <c r="B1619" s="2" t="s">
        <v>9</v>
      </c>
      <c r="C1619" s="2" t="s">
        <v>10</v>
      </c>
      <c r="D1619" s="2">
        <v>4900</v>
      </c>
      <c r="E1619" s="4">
        <v>39677.99</v>
      </c>
      <c r="G1619" s="1"/>
    </row>
    <row r="1620" spans="1:7" x14ac:dyDescent="0.25">
      <c r="A1620" s="7">
        <v>45017</v>
      </c>
      <c r="B1620" s="2" t="s">
        <v>9</v>
      </c>
      <c r="C1620" s="2" t="s">
        <v>10</v>
      </c>
      <c r="D1620" s="2">
        <v>4950</v>
      </c>
      <c r="E1620" s="4">
        <v>33802.660000000003</v>
      </c>
      <c r="G1620" s="1"/>
    </row>
    <row r="1621" spans="1:7" x14ac:dyDescent="0.25">
      <c r="A1621" s="7">
        <v>45017</v>
      </c>
      <c r="B1621" s="2" t="s">
        <v>9</v>
      </c>
      <c r="C1621" s="2" t="s">
        <v>10</v>
      </c>
      <c r="D1621" s="2">
        <v>4999</v>
      </c>
      <c r="E1621" s="4">
        <v>-145905.26</v>
      </c>
      <c r="G1621" s="1"/>
    </row>
    <row r="1622" spans="1:7" x14ac:dyDescent="0.25">
      <c r="A1622" s="7">
        <v>45017</v>
      </c>
      <c r="B1622" s="2" t="s">
        <v>5</v>
      </c>
      <c r="C1622" s="2" t="s">
        <v>12</v>
      </c>
      <c r="D1622" s="2">
        <v>5100</v>
      </c>
      <c r="E1622" s="4">
        <v>19506.759999999998</v>
      </c>
      <c r="G1622" s="1"/>
    </row>
    <row r="1623" spans="1:7" x14ac:dyDescent="0.25">
      <c r="A1623" s="7">
        <v>45017</v>
      </c>
      <c r="B1623" s="2" t="s">
        <v>5</v>
      </c>
      <c r="C1623" s="2" t="s">
        <v>12</v>
      </c>
      <c r="D1623" s="2">
        <v>5130</v>
      </c>
      <c r="E1623" s="4">
        <v>1197.44</v>
      </c>
      <c r="G1623" s="1"/>
    </row>
    <row r="1624" spans="1:7" x14ac:dyDescent="0.25">
      <c r="A1624" s="7">
        <v>45017</v>
      </c>
      <c r="B1624" s="2" t="s">
        <v>5</v>
      </c>
      <c r="C1624" s="2" t="s">
        <v>12</v>
      </c>
      <c r="D1624" s="2">
        <v>5140</v>
      </c>
      <c r="E1624" s="4">
        <v>489.86</v>
      </c>
      <c r="G1624" s="1"/>
    </row>
    <row r="1625" spans="1:7" x14ac:dyDescent="0.25">
      <c r="A1625" s="7">
        <v>45017</v>
      </c>
      <c r="B1625" s="2" t="s">
        <v>5</v>
      </c>
      <c r="C1625" s="2" t="s">
        <v>12</v>
      </c>
      <c r="D1625" s="2">
        <v>5200</v>
      </c>
      <c r="E1625" s="4">
        <v>1077.45</v>
      </c>
      <c r="G1625" s="1"/>
    </row>
    <row r="1626" spans="1:7" x14ac:dyDescent="0.25">
      <c r="A1626" s="7">
        <v>45017</v>
      </c>
      <c r="B1626" s="2" t="s">
        <v>5</v>
      </c>
      <c r="C1626" s="2" t="s">
        <v>12</v>
      </c>
      <c r="D1626" s="2">
        <v>5300</v>
      </c>
      <c r="E1626" s="4">
        <v>992.9</v>
      </c>
      <c r="G1626" s="1"/>
    </row>
    <row r="1627" spans="1:7" x14ac:dyDescent="0.25">
      <c r="A1627" s="7">
        <v>45017</v>
      </c>
      <c r="B1627" s="2" t="s">
        <v>5</v>
      </c>
      <c r="C1627" s="2" t="s">
        <v>12</v>
      </c>
      <c r="D1627" s="2">
        <v>5400</v>
      </c>
      <c r="E1627" s="4">
        <v>594.91999999999996</v>
      </c>
      <c r="G1627" s="1"/>
    </row>
    <row r="1628" spans="1:7" x14ac:dyDescent="0.25">
      <c r="A1628" s="7">
        <v>45017</v>
      </c>
      <c r="B1628" s="2" t="s">
        <v>5</v>
      </c>
      <c r="C1628" s="2" t="s">
        <v>12</v>
      </c>
      <c r="D1628" s="2">
        <v>5500</v>
      </c>
      <c r="E1628" s="4">
        <v>18060.7</v>
      </c>
      <c r="G1628" s="1"/>
    </row>
    <row r="1629" spans="1:7" x14ac:dyDescent="0.25">
      <c r="A1629" s="7">
        <v>45017</v>
      </c>
      <c r="B1629" s="2" t="s">
        <v>5</v>
      </c>
      <c r="C1629" s="2" t="s">
        <v>12</v>
      </c>
      <c r="D1629" s="2">
        <v>5700</v>
      </c>
      <c r="E1629" s="4">
        <v>2372.13</v>
      </c>
      <c r="G1629" s="1"/>
    </row>
    <row r="1630" spans="1:7" x14ac:dyDescent="0.25">
      <c r="A1630" s="7">
        <v>45017</v>
      </c>
      <c r="B1630" s="2" t="s">
        <v>5</v>
      </c>
      <c r="C1630" s="2" t="s">
        <v>12</v>
      </c>
      <c r="D1630" s="2">
        <v>5800</v>
      </c>
      <c r="E1630" s="4">
        <v>1006.27</v>
      </c>
      <c r="G1630" s="1"/>
    </row>
    <row r="1631" spans="1:7" x14ac:dyDescent="0.25">
      <c r="A1631" s="7">
        <v>45017</v>
      </c>
      <c r="B1631" s="2" t="s">
        <v>5</v>
      </c>
      <c r="C1631" s="2" t="s">
        <v>12</v>
      </c>
      <c r="D1631" s="2">
        <v>6000</v>
      </c>
      <c r="E1631" s="4">
        <v>519.38</v>
      </c>
      <c r="G1631" s="1"/>
    </row>
    <row r="1632" spans="1:7" x14ac:dyDescent="0.25">
      <c r="A1632" s="7">
        <v>45017</v>
      </c>
      <c r="B1632" s="2" t="s">
        <v>5</v>
      </c>
      <c r="C1632" s="2" t="s">
        <v>12</v>
      </c>
      <c r="D1632" s="2">
        <v>6200</v>
      </c>
      <c r="E1632" s="4">
        <v>2412.7800000000002</v>
      </c>
      <c r="G1632" s="1"/>
    </row>
    <row r="1633" spans="1:7" x14ac:dyDescent="0.25">
      <c r="A1633" s="7">
        <v>45017</v>
      </c>
      <c r="B1633" s="2" t="s">
        <v>5</v>
      </c>
      <c r="C1633" s="2" t="s">
        <v>12</v>
      </c>
      <c r="D1633" s="2">
        <v>6400</v>
      </c>
      <c r="E1633" s="4">
        <v>3506.34</v>
      </c>
      <c r="G1633" s="1"/>
    </row>
    <row r="1634" spans="1:7" x14ac:dyDescent="0.25">
      <c r="A1634" s="7">
        <v>45017</v>
      </c>
      <c r="B1634" s="2" t="s">
        <v>5</v>
      </c>
      <c r="C1634" s="2" t="s">
        <v>12</v>
      </c>
      <c r="D1634" s="2">
        <v>6410</v>
      </c>
      <c r="E1634" s="4">
        <v>2417.35</v>
      </c>
      <c r="G1634" s="1"/>
    </row>
    <row r="1635" spans="1:7" x14ac:dyDescent="0.25">
      <c r="A1635" s="7">
        <v>45017</v>
      </c>
      <c r="B1635" s="2" t="s">
        <v>5</v>
      </c>
      <c r="C1635" s="2" t="s">
        <v>12</v>
      </c>
      <c r="D1635" s="2">
        <v>6420</v>
      </c>
      <c r="E1635" s="4">
        <v>1886.8</v>
      </c>
      <c r="G1635" s="1"/>
    </row>
    <row r="1636" spans="1:7" x14ac:dyDescent="0.25">
      <c r="A1636" s="7">
        <v>45017</v>
      </c>
      <c r="B1636" s="2" t="s">
        <v>5</v>
      </c>
      <c r="C1636" s="2" t="s">
        <v>12</v>
      </c>
      <c r="D1636" s="2">
        <v>6500</v>
      </c>
      <c r="E1636" s="4">
        <v>2937.49</v>
      </c>
      <c r="G1636" s="1"/>
    </row>
    <row r="1637" spans="1:7" x14ac:dyDescent="0.25">
      <c r="A1637" s="7">
        <v>45017</v>
      </c>
      <c r="B1637" s="2" t="s">
        <v>5</v>
      </c>
      <c r="C1637" s="2" t="s">
        <v>12</v>
      </c>
      <c r="D1637" s="2">
        <v>6600</v>
      </c>
      <c r="E1637" s="4">
        <v>4845.96</v>
      </c>
      <c r="G1637" s="1"/>
    </row>
    <row r="1638" spans="1:7" x14ac:dyDescent="0.25">
      <c r="A1638" s="7">
        <v>45017</v>
      </c>
      <c r="B1638" s="2" t="s">
        <v>5</v>
      </c>
      <c r="C1638" s="2" t="s">
        <v>12</v>
      </c>
      <c r="D1638" s="2">
        <v>6610</v>
      </c>
      <c r="E1638" s="4">
        <v>2472.77</v>
      </c>
      <c r="G1638" s="1"/>
    </row>
    <row r="1639" spans="1:7" x14ac:dyDescent="0.25">
      <c r="A1639" s="7">
        <v>45017</v>
      </c>
      <c r="B1639" s="2" t="s">
        <v>5</v>
      </c>
      <c r="C1639" s="2" t="s">
        <v>12</v>
      </c>
      <c r="D1639" s="2">
        <v>6620</v>
      </c>
      <c r="E1639" s="4">
        <v>1007.87</v>
      </c>
      <c r="G1639" s="1"/>
    </row>
    <row r="1640" spans="1:7" x14ac:dyDescent="0.25">
      <c r="A1640" s="7">
        <v>45017</v>
      </c>
      <c r="B1640" s="2" t="s">
        <v>5</v>
      </c>
      <c r="C1640" s="2" t="s">
        <v>12</v>
      </c>
      <c r="D1640" s="2">
        <v>6700</v>
      </c>
      <c r="E1640" s="4">
        <v>582.86</v>
      </c>
      <c r="G1640" s="1"/>
    </row>
    <row r="1641" spans="1:7" x14ac:dyDescent="0.25">
      <c r="A1641" s="7">
        <v>45017</v>
      </c>
      <c r="B1641" s="2" t="s">
        <v>5</v>
      </c>
      <c r="C1641" s="2" t="s">
        <v>12</v>
      </c>
      <c r="D1641" s="2">
        <v>6999</v>
      </c>
      <c r="E1641" s="4">
        <v>1548.51</v>
      </c>
      <c r="G1641" s="1"/>
    </row>
    <row r="1642" spans="1:7" x14ac:dyDescent="0.25">
      <c r="A1642" s="7">
        <v>45017</v>
      </c>
      <c r="B1642" s="2" t="s">
        <v>8</v>
      </c>
      <c r="C1642" s="2" t="s">
        <v>12</v>
      </c>
      <c r="D1642" s="2">
        <v>5100</v>
      </c>
      <c r="E1642" s="4">
        <v>20755.2</v>
      </c>
      <c r="G1642" s="1"/>
    </row>
    <row r="1643" spans="1:7" x14ac:dyDescent="0.25">
      <c r="A1643" s="7">
        <v>45017</v>
      </c>
      <c r="B1643" s="2" t="s">
        <v>8</v>
      </c>
      <c r="C1643" s="2" t="s">
        <v>12</v>
      </c>
      <c r="D1643" s="2">
        <v>5130</v>
      </c>
      <c r="E1643" s="4">
        <v>1208.8800000000001</v>
      </c>
      <c r="G1643" s="1"/>
    </row>
    <row r="1644" spans="1:7" x14ac:dyDescent="0.25">
      <c r="A1644" s="7">
        <v>45017</v>
      </c>
      <c r="B1644" s="2" t="s">
        <v>8</v>
      </c>
      <c r="C1644" s="2" t="s">
        <v>12</v>
      </c>
      <c r="D1644" s="2">
        <v>5140</v>
      </c>
      <c r="E1644" s="4">
        <v>519.94000000000005</v>
      </c>
      <c r="G1644" s="1"/>
    </row>
    <row r="1645" spans="1:7" x14ac:dyDescent="0.25">
      <c r="A1645" s="7">
        <v>45017</v>
      </c>
      <c r="B1645" s="2" t="s">
        <v>8</v>
      </c>
      <c r="C1645" s="2" t="s">
        <v>12</v>
      </c>
      <c r="D1645" s="2">
        <v>5200</v>
      </c>
      <c r="E1645" s="4">
        <v>1134.5999999999999</v>
      </c>
      <c r="G1645" s="1"/>
    </row>
    <row r="1646" spans="1:7" x14ac:dyDescent="0.25">
      <c r="A1646" s="7">
        <v>45017</v>
      </c>
      <c r="B1646" s="2" t="s">
        <v>8</v>
      </c>
      <c r="C1646" s="2" t="s">
        <v>12</v>
      </c>
      <c r="D1646" s="2">
        <v>5300</v>
      </c>
      <c r="E1646" s="4">
        <v>1031.6400000000001</v>
      </c>
      <c r="G1646" s="1"/>
    </row>
    <row r="1647" spans="1:7" x14ac:dyDescent="0.25">
      <c r="A1647" s="7">
        <v>45017</v>
      </c>
      <c r="B1647" s="2" t="s">
        <v>8</v>
      </c>
      <c r="C1647" s="2" t="s">
        <v>12</v>
      </c>
      <c r="D1647" s="2">
        <v>5400</v>
      </c>
      <c r="E1647" s="4">
        <v>604.53</v>
      </c>
      <c r="G1647" s="1"/>
    </row>
    <row r="1648" spans="1:7" x14ac:dyDescent="0.25">
      <c r="A1648" s="7">
        <v>45017</v>
      </c>
      <c r="B1648" s="2" t="s">
        <v>8</v>
      </c>
      <c r="C1648" s="2" t="s">
        <v>12</v>
      </c>
      <c r="D1648" s="2">
        <v>5500</v>
      </c>
      <c r="E1648" s="4">
        <v>18337.23</v>
      </c>
      <c r="G1648" s="1"/>
    </row>
    <row r="1649" spans="1:7" x14ac:dyDescent="0.25">
      <c r="A1649" s="7">
        <v>45017</v>
      </c>
      <c r="B1649" s="2" t="s">
        <v>8</v>
      </c>
      <c r="C1649" s="2" t="s">
        <v>12</v>
      </c>
      <c r="D1649" s="2">
        <v>5700</v>
      </c>
      <c r="E1649" s="4">
        <v>2475.75</v>
      </c>
      <c r="G1649" s="1"/>
    </row>
    <row r="1650" spans="1:7" x14ac:dyDescent="0.25">
      <c r="A1650" s="7">
        <v>45017</v>
      </c>
      <c r="B1650" s="2" t="s">
        <v>8</v>
      </c>
      <c r="C1650" s="2" t="s">
        <v>12</v>
      </c>
      <c r="D1650" s="2">
        <v>5800</v>
      </c>
      <c r="E1650" s="4">
        <v>1032.6099999999999</v>
      </c>
      <c r="G1650" s="1"/>
    </row>
    <row r="1651" spans="1:7" x14ac:dyDescent="0.25">
      <c r="A1651" s="7">
        <v>45017</v>
      </c>
      <c r="B1651" s="2" t="s">
        <v>8</v>
      </c>
      <c r="C1651" s="2" t="s">
        <v>12</v>
      </c>
      <c r="D1651" s="2">
        <v>6000</v>
      </c>
      <c r="E1651" s="4">
        <v>550.72</v>
      </c>
      <c r="G1651" s="1"/>
    </row>
    <row r="1652" spans="1:7" x14ac:dyDescent="0.25">
      <c r="A1652" s="7">
        <v>45017</v>
      </c>
      <c r="B1652" s="2" t="s">
        <v>8</v>
      </c>
      <c r="C1652" s="2" t="s">
        <v>12</v>
      </c>
      <c r="D1652" s="2">
        <v>6200</v>
      </c>
      <c r="E1652" s="4">
        <v>2414.6799999999998</v>
      </c>
      <c r="G1652" s="1"/>
    </row>
    <row r="1653" spans="1:7" x14ac:dyDescent="0.25">
      <c r="A1653" s="7">
        <v>45017</v>
      </c>
      <c r="B1653" s="2" t="s">
        <v>8</v>
      </c>
      <c r="C1653" s="2" t="s">
        <v>12</v>
      </c>
      <c r="D1653" s="2">
        <v>6400</v>
      </c>
      <c r="E1653" s="4">
        <v>3545.69</v>
      </c>
      <c r="G1653" s="1"/>
    </row>
    <row r="1654" spans="1:7" x14ac:dyDescent="0.25">
      <c r="A1654" s="7">
        <v>45017</v>
      </c>
      <c r="B1654" s="2" t="s">
        <v>8</v>
      </c>
      <c r="C1654" s="2" t="s">
        <v>12</v>
      </c>
      <c r="D1654" s="2">
        <v>6410</v>
      </c>
      <c r="E1654" s="4">
        <v>2592.5500000000002</v>
      </c>
      <c r="G1654" s="1"/>
    </row>
    <row r="1655" spans="1:7" x14ac:dyDescent="0.25">
      <c r="A1655" s="7">
        <v>45017</v>
      </c>
      <c r="B1655" s="2" t="s">
        <v>8</v>
      </c>
      <c r="C1655" s="2" t="s">
        <v>12</v>
      </c>
      <c r="D1655" s="2">
        <v>6420</v>
      </c>
      <c r="E1655" s="4">
        <v>1974.94</v>
      </c>
      <c r="G1655" s="1"/>
    </row>
    <row r="1656" spans="1:7" x14ac:dyDescent="0.25">
      <c r="A1656" s="7">
        <v>45017</v>
      </c>
      <c r="B1656" s="2" t="s">
        <v>8</v>
      </c>
      <c r="C1656" s="2" t="s">
        <v>12</v>
      </c>
      <c r="D1656" s="2">
        <v>6500</v>
      </c>
      <c r="E1656" s="4">
        <v>3012.19</v>
      </c>
      <c r="G1656" s="1"/>
    </row>
    <row r="1657" spans="1:7" x14ac:dyDescent="0.25">
      <c r="A1657" s="7">
        <v>45017</v>
      </c>
      <c r="B1657" s="2" t="s">
        <v>8</v>
      </c>
      <c r="C1657" s="2" t="s">
        <v>12</v>
      </c>
      <c r="D1657" s="2">
        <v>6600</v>
      </c>
      <c r="E1657" s="4">
        <v>5172.7700000000004</v>
      </c>
      <c r="G1657" s="1"/>
    </row>
    <row r="1658" spans="1:7" x14ac:dyDescent="0.25">
      <c r="A1658" s="7">
        <v>45017</v>
      </c>
      <c r="B1658" s="2" t="s">
        <v>8</v>
      </c>
      <c r="C1658" s="2" t="s">
        <v>12</v>
      </c>
      <c r="D1658" s="2">
        <v>6610</v>
      </c>
      <c r="E1658" s="4">
        <v>2486.12</v>
      </c>
      <c r="G1658" s="1"/>
    </row>
    <row r="1659" spans="1:7" x14ac:dyDescent="0.25">
      <c r="A1659" s="7">
        <v>45017</v>
      </c>
      <c r="B1659" s="2" t="s">
        <v>8</v>
      </c>
      <c r="C1659" s="2" t="s">
        <v>12</v>
      </c>
      <c r="D1659" s="2">
        <v>6620</v>
      </c>
      <c r="E1659" s="4">
        <v>997.43</v>
      </c>
      <c r="G1659" s="1"/>
    </row>
    <row r="1660" spans="1:7" x14ac:dyDescent="0.25">
      <c r="A1660" s="7">
        <v>45017</v>
      </c>
      <c r="B1660" s="2" t="s">
        <v>8</v>
      </c>
      <c r="C1660" s="2" t="s">
        <v>12</v>
      </c>
      <c r="D1660" s="2">
        <v>6700</v>
      </c>
      <c r="E1660" s="4">
        <v>582.03</v>
      </c>
      <c r="G1660" s="1"/>
    </row>
    <row r="1661" spans="1:7" x14ac:dyDescent="0.25">
      <c r="A1661" s="7">
        <v>45017</v>
      </c>
      <c r="B1661" s="2" t="s">
        <v>8</v>
      </c>
      <c r="C1661" s="2" t="s">
        <v>12</v>
      </c>
      <c r="D1661" s="2">
        <v>6999</v>
      </c>
      <c r="E1661" s="4">
        <v>1601.44</v>
      </c>
      <c r="G1661" s="1"/>
    </row>
    <row r="1662" spans="1:7" x14ac:dyDescent="0.25">
      <c r="A1662" s="7">
        <v>45017</v>
      </c>
      <c r="B1662" s="2" t="s">
        <v>9</v>
      </c>
      <c r="C1662" s="2" t="s">
        <v>12</v>
      </c>
      <c r="D1662" s="2">
        <v>5100</v>
      </c>
      <c r="E1662" s="4">
        <v>21324.69</v>
      </c>
      <c r="G1662" s="1"/>
    </row>
    <row r="1663" spans="1:7" x14ac:dyDescent="0.25">
      <c r="A1663" s="7">
        <v>45017</v>
      </c>
      <c r="B1663" s="2" t="s">
        <v>9</v>
      </c>
      <c r="C1663" s="2" t="s">
        <v>12</v>
      </c>
      <c r="D1663" s="2">
        <v>5130</v>
      </c>
      <c r="E1663" s="4">
        <v>1230.1199999999999</v>
      </c>
      <c r="G1663" s="1"/>
    </row>
    <row r="1664" spans="1:7" x14ac:dyDescent="0.25">
      <c r="A1664" s="7">
        <v>45017</v>
      </c>
      <c r="B1664" s="2" t="s">
        <v>9</v>
      </c>
      <c r="C1664" s="2" t="s">
        <v>12</v>
      </c>
      <c r="D1664" s="2">
        <v>5140</v>
      </c>
      <c r="E1664" s="4">
        <v>518.84</v>
      </c>
      <c r="G1664" s="1"/>
    </row>
    <row r="1665" spans="1:7" x14ac:dyDescent="0.25">
      <c r="A1665" s="7">
        <v>45017</v>
      </c>
      <c r="B1665" s="2" t="s">
        <v>9</v>
      </c>
      <c r="C1665" s="2" t="s">
        <v>12</v>
      </c>
      <c r="D1665" s="2">
        <v>5200</v>
      </c>
      <c r="E1665" s="4">
        <v>1140.6400000000001</v>
      </c>
      <c r="G1665" s="1"/>
    </row>
    <row r="1666" spans="1:7" x14ac:dyDescent="0.25">
      <c r="A1666" s="7">
        <v>45017</v>
      </c>
      <c r="B1666" s="2" t="s">
        <v>9</v>
      </c>
      <c r="C1666" s="2" t="s">
        <v>12</v>
      </c>
      <c r="D1666" s="2">
        <v>5300</v>
      </c>
      <c r="E1666" s="4">
        <v>1063.21</v>
      </c>
      <c r="G1666" s="1"/>
    </row>
    <row r="1667" spans="1:7" x14ac:dyDescent="0.25">
      <c r="A1667" s="7">
        <v>45017</v>
      </c>
      <c r="B1667" s="2" t="s">
        <v>9</v>
      </c>
      <c r="C1667" s="2" t="s">
        <v>12</v>
      </c>
      <c r="D1667" s="2">
        <v>5400</v>
      </c>
      <c r="E1667" s="4">
        <v>619.6</v>
      </c>
      <c r="G1667" s="1"/>
    </row>
    <row r="1668" spans="1:7" x14ac:dyDescent="0.25">
      <c r="A1668" s="7">
        <v>45017</v>
      </c>
      <c r="B1668" s="2" t="s">
        <v>9</v>
      </c>
      <c r="C1668" s="2" t="s">
        <v>12</v>
      </c>
      <c r="D1668" s="2">
        <v>5500</v>
      </c>
      <c r="E1668" s="4">
        <v>18860.8</v>
      </c>
      <c r="G1668" s="1"/>
    </row>
    <row r="1669" spans="1:7" x14ac:dyDescent="0.25">
      <c r="A1669" s="7">
        <v>45017</v>
      </c>
      <c r="B1669" s="2" t="s">
        <v>9</v>
      </c>
      <c r="C1669" s="2" t="s">
        <v>12</v>
      </c>
      <c r="D1669" s="2">
        <v>5700</v>
      </c>
      <c r="E1669" s="4">
        <v>2536.6799999999998</v>
      </c>
      <c r="G1669" s="1"/>
    </row>
    <row r="1670" spans="1:7" x14ac:dyDescent="0.25">
      <c r="A1670" s="7">
        <v>45017</v>
      </c>
      <c r="B1670" s="2" t="s">
        <v>9</v>
      </c>
      <c r="C1670" s="2" t="s">
        <v>12</v>
      </c>
      <c r="D1670" s="2">
        <v>5800</v>
      </c>
      <c r="E1670" s="4">
        <v>1057.76</v>
      </c>
      <c r="G1670" s="1"/>
    </row>
    <row r="1671" spans="1:7" x14ac:dyDescent="0.25">
      <c r="A1671" s="7">
        <v>45017</v>
      </c>
      <c r="B1671" s="2" t="s">
        <v>9</v>
      </c>
      <c r="C1671" s="2" t="s">
        <v>12</v>
      </c>
      <c r="D1671" s="2">
        <v>6000</v>
      </c>
      <c r="E1671" s="4">
        <v>560.84</v>
      </c>
      <c r="G1671" s="1"/>
    </row>
    <row r="1672" spans="1:7" x14ac:dyDescent="0.25">
      <c r="A1672" s="7">
        <v>45017</v>
      </c>
      <c r="B1672" s="2" t="s">
        <v>9</v>
      </c>
      <c r="C1672" s="2" t="s">
        <v>12</v>
      </c>
      <c r="D1672" s="2">
        <v>6200</v>
      </c>
      <c r="E1672" s="4">
        <v>2548.7800000000002</v>
      </c>
      <c r="G1672" s="1"/>
    </row>
    <row r="1673" spans="1:7" x14ac:dyDescent="0.25">
      <c r="A1673" s="7">
        <v>45017</v>
      </c>
      <c r="B1673" s="2" t="s">
        <v>9</v>
      </c>
      <c r="C1673" s="2" t="s">
        <v>12</v>
      </c>
      <c r="D1673" s="2">
        <v>6400</v>
      </c>
      <c r="E1673" s="4">
        <v>3724.51</v>
      </c>
      <c r="G1673" s="1"/>
    </row>
    <row r="1674" spans="1:7" x14ac:dyDescent="0.25">
      <c r="A1674" s="7">
        <v>45017</v>
      </c>
      <c r="B1674" s="2" t="s">
        <v>9</v>
      </c>
      <c r="C1674" s="2" t="s">
        <v>12</v>
      </c>
      <c r="D1674" s="2">
        <v>6410</v>
      </c>
      <c r="E1674" s="4">
        <v>2614.7800000000002</v>
      </c>
      <c r="G1674" s="1"/>
    </row>
    <row r="1675" spans="1:7" x14ac:dyDescent="0.25">
      <c r="A1675" s="7">
        <v>45017</v>
      </c>
      <c r="B1675" s="2" t="s">
        <v>9</v>
      </c>
      <c r="C1675" s="2" t="s">
        <v>12</v>
      </c>
      <c r="D1675" s="2">
        <v>6420</v>
      </c>
      <c r="E1675" s="4">
        <v>2029.59</v>
      </c>
      <c r="G1675" s="1"/>
    </row>
    <row r="1676" spans="1:7" x14ac:dyDescent="0.25">
      <c r="A1676" s="7">
        <v>45017</v>
      </c>
      <c r="B1676" s="2" t="s">
        <v>9</v>
      </c>
      <c r="C1676" s="2" t="s">
        <v>12</v>
      </c>
      <c r="D1676" s="2">
        <v>6500</v>
      </c>
      <c r="E1676" s="4">
        <v>3098.24</v>
      </c>
      <c r="G1676" s="1"/>
    </row>
    <row r="1677" spans="1:7" x14ac:dyDescent="0.25">
      <c r="A1677" s="7">
        <v>45017</v>
      </c>
      <c r="B1677" s="2" t="s">
        <v>9</v>
      </c>
      <c r="C1677" s="2" t="s">
        <v>12</v>
      </c>
      <c r="D1677" s="2">
        <v>6600</v>
      </c>
      <c r="E1677" s="4">
        <v>5125.6499999999996</v>
      </c>
      <c r="G1677" s="1"/>
    </row>
    <row r="1678" spans="1:7" x14ac:dyDescent="0.25">
      <c r="A1678" s="7">
        <v>45017</v>
      </c>
      <c r="B1678" s="2" t="s">
        <v>9</v>
      </c>
      <c r="C1678" s="2" t="s">
        <v>12</v>
      </c>
      <c r="D1678" s="2">
        <v>6610</v>
      </c>
      <c r="E1678" s="4">
        <v>2631.01</v>
      </c>
      <c r="G1678" s="1"/>
    </row>
    <row r="1679" spans="1:7" x14ac:dyDescent="0.25">
      <c r="A1679" s="7">
        <v>45017</v>
      </c>
      <c r="B1679" s="2" t="s">
        <v>9</v>
      </c>
      <c r="C1679" s="2" t="s">
        <v>12</v>
      </c>
      <c r="D1679" s="2">
        <v>6620</v>
      </c>
      <c r="E1679" s="4">
        <v>1062.93</v>
      </c>
      <c r="G1679" s="1"/>
    </row>
    <row r="1680" spans="1:7" x14ac:dyDescent="0.25">
      <c r="A1680" s="7">
        <v>45017</v>
      </c>
      <c r="B1680" s="2" t="s">
        <v>9</v>
      </c>
      <c r="C1680" s="2" t="s">
        <v>12</v>
      </c>
      <c r="D1680" s="2">
        <v>6700</v>
      </c>
      <c r="E1680" s="4">
        <v>600.15</v>
      </c>
      <c r="G1680" s="1"/>
    </row>
    <row r="1681" spans="1:7" x14ac:dyDescent="0.25">
      <c r="A1681" s="7">
        <v>45017</v>
      </c>
      <c r="B1681" s="2" t="s">
        <v>9</v>
      </c>
      <c r="C1681" s="2" t="s">
        <v>12</v>
      </c>
      <c r="D1681" s="2">
        <v>6999</v>
      </c>
      <c r="E1681" s="4">
        <v>1678.78</v>
      </c>
      <c r="G1681" s="1"/>
    </row>
    <row r="1682" spans="1:7" x14ac:dyDescent="0.25">
      <c r="A1682" s="7">
        <v>45017</v>
      </c>
      <c r="B1682" s="2" t="s">
        <v>5</v>
      </c>
      <c r="C1682" s="2" t="s">
        <v>14</v>
      </c>
      <c r="D1682" s="2">
        <v>5100</v>
      </c>
      <c r="E1682" s="4">
        <v>11694.62</v>
      </c>
      <c r="G1682" s="1"/>
    </row>
    <row r="1683" spans="1:7" x14ac:dyDescent="0.25">
      <c r="A1683" s="7">
        <v>45017</v>
      </c>
      <c r="B1683" s="2" t="s">
        <v>5</v>
      </c>
      <c r="C1683" s="2" t="s">
        <v>14</v>
      </c>
      <c r="D1683" s="2">
        <v>5130</v>
      </c>
      <c r="E1683" s="4">
        <v>679.2</v>
      </c>
      <c r="G1683" s="1"/>
    </row>
    <row r="1684" spans="1:7" x14ac:dyDescent="0.25">
      <c r="A1684" s="7">
        <v>45017</v>
      </c>
      <c r="B1684" s="2" t="s">
        <v>5</v>
      </c>
      <c r="C1684" s="2" t="s">
        <v>14</v>
      </c>
      <c r="D1684" s="2">
        <v>5140</v>
      </c>
      <c r="E1684" s="4">
        <v>302.58999999999997</v>
      </c>
      <c r="G1684" s="1"/>
    </row>
    <row r="1685" spans="1:7" x14ac:dyDescent="0.25">
      <c r="A1685" s="7">
        <v>45017</v>
      </c>
      <c r="B1685" s="2" t="s">
        <v>5</v>
      </c>
      <c r="C1685" s="2" t="s">
        <v>14</v>
      </c>
      <c r="D1685" s="2">
        <v>5200</v>
      </c>
      <c r="E1685" s="4">
        <v>704.98</v>
      </c>
      <c r="G1685" s="1"/>
    </row>
    <row r="1686" spans="1:7" x14ac:dyDescent="0.25">
      <c r="A1686" s="7">
        <v>45017</v>
      </c>
      <c r="B1686" s="2" t="s">
        <v>5</v>
      </c>
      <c r="C1686" s="2" t="s">
        <v>14</v>
      </c>
      <c r="D1686" s="2">
        <v>5300</v>
      </c>
      <c r="E1686" s="4">
        <v>14975.75</v>
      </c>
      <c r="G1686" s="1"/>
    </row>
    <row r="1687" spans="1:7" x14ac:dyDescent="0.25">
      <c r="A1687" s="7">
        <v>45017</v>
      </c>
      <c r="B1687" s="2" t="s">
        <v>5</v>
      </c>
      <c r="C1687" s="2" t="s">
        <v>14</v>
      </c>
      <c r="D1687" s="2">
        <v>5400</v>
      </c>
      <c r="E1687" s="4">
        <v>393.82</v>
      </c>
      <c r="G1687" s="1"/>
    </row>
    <row r="1688" spans="1:7" x14ac:dyDescent="0.25">
      <c r="A1688" s="7">
        <v>45017</v>
      </c>
      <c r="B1688" s="2" t="s">
        <v>5</v>
      </c>
      <c r="C1688" s="2" t="s">
        <v>14</v>
      </c>
      <c r="D1688" s="2">
        <v>5500</v>
      </c>
      <c r="E1688" s="4">
        <v>10992.63</v>
      </c>
      <c r="G1688" s="1"/>
    </row>
    <row r="1689" spans="1:7" x14ac:dyDescent="0.25">
      <c r="A1689" s="7">
        <v>45017</v>
      </c>
      <c r="B1689" s="2" t="s">
        <v>5</v>
      </c>
      <c r="C1689" s="2" t="s">
        <v>14</v>
      </c>
      <c r="D1689" s="2">
        <v>5700</v>
      </c>
      <c r="E1689" s="4">
        <v>1488.26</v>
      </c>
      <c r="G1689" s="1"/>
    </row>
    <row r="1690" spans="1:7" x14ac:dyDescent="0.25">
      <c r="A1690" s="7">
        <v>45017</v>
      </c>
      <c r="B1690" s="2" t="s">
        <v>5</v>
      </c>
      <c r="C1690" s="2" t="s">
        <v>14</v>
      </c>
      <c r="D1690" s="2">
        <v>5800</v>
      </c>
      <c r="E1690" s="4">
        <v>584.1</v>
      </c>
      <c r="G1690" s="1"/>
    </row>
    <row r="1691" spans="1:7" x14ac:dyDescent="0.25">
      <c r="A1691" s="7">
        <v>45017</v>
      </c>
      <c r="B1691" s="2" t="s">
        <v>5</v>
      </c>
      <c r="C1691" s="2" t="s">
        <v>14</v>
      </c>
      <c r="D1691" s="2">
        <v>6000</v>
      </c>
      <c r="E1691" s="4">
        <v>301.92</v>
      </c>
      <c r="G1691" s="1"/>
    </row>
    <row r="1692" spans="1:7" x14ac:dyDescent="0.25">
      <c r="A1692" s="7">
        <v>45017</v>
      </c>
      <c r="B1692" s="2" t="s">
        <v>5</v>
      </c>
      <c r="C1692" s="2" t="s">
        <v>14</v>
      </c>
      <c r="D1692" s="2">
        <v>6200</v>
      </c>
      <c r="E1692" s="4">
        <v>1374.75</v>
      </c>
      <c r="G1692" s="1"/>
    </row>
    <row r="1693" spans="1:7" x14ac:dyDescent="0.25">
      <c r="A1693" s="7">
        <v>45017</v>
      </c>
      <c r="B1693" s="2" t="s">
        <v>5</v>
      </c>
      <c r="C1693" s="2" t="s">
        <v>14</v>
      </c>
      <c r="D1693" s="2">
        <v>6400</v>
      </c>
      <c r="E1693" s="4">
        <v>2085.94</v>
      </c>
      <c r="G1693" s="1"/>
    </row>
    <row r="1694" spans="1:7" x14ac:dyDescent="0.25">
      <c r="A1694" s="7">
        <v>45017</v>
      </c>
      <c r="B1694" s="2" t="s">
        <v>5</v>
      </c>
      <c r="C1694" s="2" t="s">
        <v>14</v>
      </c>
      <c r="D1694" s="2">
        <v>6410</v>
      </c>
      <c r="E1694" s="4">
        <v>1455.47</v>
      </c>
      <c r="G1694" s="1"/>
    </row>
    <row r="1695" spans="1:7" x14ac:dyDescent="0.25">
      <c r="A1695" s="7">
        <v>45017</v>
      </c>
      <c r="B1695" s="2" t="s">
        <v>5</v>
      </c>
      <c r="C1695" s="2" t="s">
        <v>14</v>
      </c>
      <c r="D1695" s="2">
        <v>6420</v>
      </c>
      <c r="E1695" s="4">
        <v>1074.5</v>
      </c>
      <c r="G1695" s="1"/>
    </row>
    <row r="1696" spans="1:7" x14ac:dyDescent="0.25">
      <c r="A1696" s="7">
        <v>45017</v>
      </c>
      <c r="B1696" s="2" t="s">
        <v>5</v>
      </c>
      <c r="C1696" s="2" t="s">
        <v>14</v>
      </c>
      <c r="D1696" s="2">
        <v>6500</v>
      </c>
      <c r="E1696" s="4">
        <v>1782.28</v>
      </c>
      <c r="G1696" s="1"/>
    </row>
    <row r="1697" spans="1:7" x14ac:dyDescent="0.25">
      <c r="A1697" s="7">
        <v>45017</v>
      </c>
      <c r="B1697" s="2" t="s">
        <v>5</v>
      </c>
      <c r="C1697" s="2" t="s">
        <v>14</v>
      </c>
      <c r="D1697" s="2">
        <v>6600</v>
      </c>
      <c r="E1697" s="4">
        <v>2996.3</v>
      </c>
      <c r="G1697" s="1"/>
    </row>
    <row r="1698" spans="1:7" x14ac:dyDescent="0.25">
      <c r="A1698" s="7">
        <v>45017</v>
      </c>
      <c r="B1698" s="2" t="s">
        <v>5</v>
      </c>
      <c r="C1698" s="2" t="s">
        <v>14</v>
      </c>
      <c r="D1698" s="2">
        <v>6610</v>
      </c>
      <c r="E1698" s="4">
        <v>1442.65</v>
      </c>
      <c r="G1698" s="1"/>
    </row>
    <row r="1699" spans="1:7" x14ac:dyDescent="0.25">
      <c r="A1699" s="7">
        <v>45017</v>
      </c>
      <c r="B1699" s="2" t="s">
        <v>5</v>
      </c>
      <c r="C1699" s="2" t="s">
        <v>14</v>
      </c>
      <c r="D1699" s="2">
        <v>6620</v>
      </c>
      <c r="E1699" s="4">
        <v>579.28</v>
      </c>
      <c r="G1699" s="1"/>
    </row>
    <row r="1700" spans="1:7" x14ac:dyDescent="0.25">
      <c r="A1700" s="7">
        <v>45017</v>
      </c>
      <c r="B1700" s="2" t="s">
        <v>5</v>
      </c>
      <c r="C1700" s="2" t="s">
        <v>14</v>
      </c>
      <c r="D1700" s="2">
        <v>6700</v>
      </c>
      <c r="E1700" s="4">
        <v>293.62</v>
      </c>
      <c r="G1700" s="1"/>
    </row>
    <row r="1701" spans="1:7" x14ac:dyDescent="0.25">
      <c r="A1701" s="7">
        <v>45017</v>
      </c>
      <c r="B1701" s="2" t="s">
        <v>5</v>
      </c>
      <c r="C1701" s="2" t="s">
        <v>14</v>
      </c>
      <c r="D1701" s="2">
        <v>6999</v>
      </c>
      <c r="E1701" s="4">
        <v>967.6</v>
      </c>
      <c r="G1701" s="1"/>
    </row>
    <row r="1702" spans="1:7" x14ac:dyDescent="0.25">
      <c r="A1702" s="7">
        <v>45017</v>
      </c>
      <c r="B1702" s="2" t="s">
        <v>8</v>
      </c>
      <c r="C1702" s="2" t="s">
        <v>14</v>
      </c>
      <c r="D1702" s="2">
        <v>5100</v>
      </c>
      <c r="E1702" s="4">
        <v>12318.46</v>
      </c>
      <c r="G1702" s="1"/>
    </row>
    <row r="1703" spans="1:7" x14ac:dyDescent="0.25">
      <c r="A1703" s="7">
        <v>45017</v>
      </c>
      <c r="B1703" s="2" t="s">
        <v>8</v>
      </c>
      <c r="C1703" s="2" t="s">
        <v>14</v>
      </c>
      <c r="D1703" s="2">
        <v>5130</v>
      </c>
      <c r="E1703" s="4">
        <v>701.83</v>
      </c>
      <c r="G1703" s="1"/>
    </row>
    <row r="1704" spans="1:7" x14ac:dyDescent="0.25">
      <c r="A1704" s="7">
        <v>45017</v>
      </c>
      <c r="B1704" s="2" t="s">
        <v>8</v>
      </c>
      <c r="C1704" s="2" t="s">
        <v>14</v>
      </c>
      <c r="D1704" s="2">
        <v>5140</v>
      </c>
      <c r="E1704" s="4">
        <v>298.49</v>
      </c>
      <c r="G1704" s="1"/>
    </row>
    <row r="1705" spans="1:7" x14ac:dyDescent="0.25">
      <c r="A1705" s="7">
        <v>45017</v>
      </c>
      <c r="B1705" s="2" t="s">
        <v>8</v>
      </c>
      <c r="C1705" s="2" t="s">
        <v>14</v>
      </c>
      <c r="D1705" s="2">
        <v>5200</v>
      </c>
      <c r="E1705" s="4">
        <v>700.59</v>
      </c>
      <c r="G1705" s="1"/>
    </row>
    <row r="1706" spans="1:7" x14ac:dyDescent="0.25">
      <c r="A1706" s="7">
        <v>45017</v>
      </c>
      <c r="B1706" s="2" t="s">
        <v>8</v>
      </c>
      <c r="C1706" s="2" t="s">
        <v>14</v>
      </c>
      <c r="D1706" s="2">
        <v>5300</v>
      </c>
      <c r="E1706" s="4">
        <v>15989.07</v>
      </c>
      <c r="G1706" s="1"/>
    </row>
    <row r="1707" spans="1:7" x14ac:dyDescent="0.25">
      <c r="A1707" s="7">
        <v>45017</v>
      </c>
      <c r="B1707" s="2" t="s">
        <v>8</v>
      </c>
      <c r="C1707" s="2" t="s">
        <v>14</v>
      </c>
      <c r="D1707" s="2">
        <v>5400</v>
      </c>
      <c r="E1707" s="4">
        <v>403.31</v>
      </c>
      <c r="G1707" s="1"/>
    </row>
    <row r="1708" spans="1:7" x14ac:dyDescent="0.25">
      <c r="A1708" s="7">
        <v>45017</v>
      </c>
      <c r="B1708" s="2" t="s">
        <v>8</v>
      </c>
      <c r="C1708" s="2" t="s">
        <v>14</v>
      </c>
      <c r="D1708" s="2">
        <v>5500</v>
      </c>
      <c r="E1708" s="4">
        <v>11351.26</v>
      </c>
      <c r="G1708" s="1"/>
    </row>
    <row r="1709" spans="1:7" x14ac:dyDescent="0.25">
      <c r="A1709" s="7">
        <v>45017</v>
      </c>
      <c r="B1709" s="2" t="s">
        <v>8</v>
      </c>
      <c r="C1709" s="2" t="s">
        <v>14</v>
      </c>
      <c r="D1709" s="2">
        <v>5700</v>
      </c>
      <c r="E1709" s="4">
        <v>1502.8</v>
      </c>
      <c r="G1709" s="1"/>
    </row>
    <row r="1710" spans="1:7" x14ac:dyDescent="0.25">
      <c r="A1710" s="7">
        <v>45017</v>
      </c>
      <c r="B1710" s="2" t="s">
        <v>8</v>
      </c>
      <c r="C1710" s="2" t="s">
        <v>14</v>
      </c>
      <c r="D1710" s="2">
        <v>5800</v>
      </c>
      <c r="E1710" s="4">
        <v>593.89</v>
      </c>
      <c r="G1710" s="1"/>
    </row>
    <row r="1711" spans="1:7" x14ac:dyDescent="0.25">
      <c r="A1711" s="7">
        <v>45017</v>
      </c>
      <c r="B1711" s="2" t="s">
        <v>8</v>
      </c>
      <c r="C1711" s="2" t="s">
        <v>14</v>
      </c>
      <c r="D1711" s="2">
        <v>6000</v>
      </c>
      <c r="E1711" s="4">
        <v>293.58999999999997</v>
      </c>
      <c r="G1711" s="1"/>
    </row>
    <row r="1712" spans="1:7" x14ac:dyDescent="0.25">
      <c r="A1712" s="7">
        <v>45017</v>
      </c>
      <c r="B1712" s="2" t="s">
        <v>8</v>
      </c>
      <c r="C1712" s="2" t="s">
        <v>14</v>
      </c>
      <c r="D1712" s="2">
        <v>6200</v>
      </c>
      <c r="E1712" s="4">
        <v>1455.04</v>
      </c>
      <c r="G1712" s="1"/>
    </row>
    <row r="1713" spans="1:7" x14ac:dyDescent="0.25">
      <c r="A1713" s="7">
        <v>45017</v>
      </c>
      <c r="B1713" s="2" t="s">
        <v>8</v>
      </c>
      <c r="C1713" s="2" t="s">
        <v>14</v>
      </c>
      <c r="D1713" s="2">
        <v>6400</v>
      </c>
      <c r="E1713" s="4">
        <v>2174.21</v>
      </c>
      <c r="G1713" s="1"/>
    </row>
    <row r="1714" spans="1:7" x14ac:dyDescent="0.25">
      <c r="A1714" s="7">
        <v>45017</v>
      </c>
      <c r="B1714" s="2" t="s">
        <v>8</v>
      </c>
      <c r="C1714" s="2" t="s">
        <v>14</v>
      </c>
      <c r="D1714" s="2">
        <v>6410</v>
      </c>
      <c r="E1714" s="4">
        <v>1509.01</v>
      </c>
      <c r="G1714" s="1"/>
    </row>
    <row r="1715" spans="1:7" x14ac:dyDescent="0.25">
      <c r="A1715" s="7">
        <v>45017</v>
      </c>
      <c r="B1715" s="2" t="s">
        <v>8</v>
      </c>
      <c r="C1715" s="2" t="s">
        <v>14</v>
      </c>
      <c r="D1715" s="2">
        <v>6420</v>
      </c>
      <c r="E1715" s="4">
        <v>1211.69</v>
      </c>
      <c r="G1715" s="1"/>
    </row>
    <row r="1716" spans="1:7" x14ac:dyDescent="0.25">
      <c r="A1716" s="7">
        <v>45017</v>
      </c>
      <c r="B1716" s="2" t="s">
        <v>8</v>
      </c>
      <c r="C1716" s="2" t="s">
        <v>14</v>
      </c>
      <c r="D1716" s="2">
        <v>6500</v>
      </c>
      <c r="E1716" s="4">
        <v>1877.88</v>
      </c>
      <c r="G1716" s="1"/>
    </row>
    <row r="1717" spans="1:7" x14ac:dyDescent="0.25">
      <c r="A1717" s="7">
        <v>45017</v>
      </c>
      <c r="B1717" s="2" t="s">
        <v>8</v>
      </c>
      <c r="C1717" s="2" t="s">
        <v>14</v>
      </c>
      <c r="D1717" s="2">
        <v>6600</v>
      </c>
      <c r="E1717" s="4">
        <v>3028.48</v>
      </c>
      <c r="G1717" s="1"/>
    </row>
    <row r="1718" spans="1:7" x14ac:dyDescent="0.25">
      <c r="A1718" s="7">
        <v>45017</v>
      </c>
      <c r="B1718" s="2" t="s">
        <v>8</v>
      </c>
      <c r="C1718" s="2" t="s">
        <v>14</v>
      </c>
      <c r="D1718" s="2">
        <v>6610</v>
      </c>
      <c r="E1718" s="4">
        <v>1455.09</v>
      </c>
      <c r="G1718" s="1"/>
    </row>
    <row r="1719" spans="1:7" x14ac:dyDescent="0.25">
      <c r="A1719" s="7">
        <v>45017</v>
      </c>
      <c r="B1719" s="2" t="s">
        <v>8</v>
      </c>
      <c r="C1719" s="2" t="s">
        <v>14</v>
      </c>
      <c r="D1719" s="2">
        <v>6620</v>
      </c>
      <c r="E1719" s="4">
        <v>602.26</v>
      </c>
      <c r="G1719" s="1"/>
    </row>
    <row r="1720" spans="1:7" x14ac:dyDescent="0.25">
      <c r="A1720" s="7">
        <v>45017</v>
      </c>
      <c r="B1720" s="2" t="s">
        <v>8</v>
      </c>
      <c r="C1720" s="2" t="s">
        <v>14</v>
      </c>
      <c r="D1720" s="2">
        <v>6700</v>
      </c>
      <c r="E1720" s="4">
        <v>398.5</v>
      </c>
      <c r="G1720" s="1"/>
    </row>
    <row r="1721" spans="1:7" x14ac:dyDescent="0.25">
      <c r="A1721" s="7">
        <v>45017</v>
      </c>
      <c r="B1721" s="2" t="s">
        <v>8</v>
      </c>
      <c r="C1721" s="2" t="s">
        <v>14</v>
      </c>
      <c r="D1721" s="2">
        <v>6999</v>
      </c>
      <c r="E1721" s="4">
        <v>964.62</v>
      </c>
      <c r="G1721" s="1"/>
    </row>
    <row r="1722" spans="1:7" x14ac:dyDescent="0.25">
      <c r="A1722" s="7">
        <v>45017</v>
      </c>
      <c r="B1722" s="2" t="s">
        <v>9</v>
      </c>
      <c r="C1722" s="2" t="s">
        <v>14</v>
      </c>
      <c r="D1722" s="2">
        <v>5100</v>
      </c>
      <c r="E1722" s="4">
        <v>12214.46</v>
      </c>
      <c r="G1722" s="1"/>
    </row>
    <row r="1723" spans="1:7" x14ac:dyDescent="0.25">
      <c r="A1723" s="7">
        <v>45017</v>
      </c>
      <c r="B1723" s="2" t="s">
        <v>9</v>
      </c>
      <c r="C1723" s="2" t="s">
        <v>14</v>
      </c>
      <c r="D1723" s="2">
        <v>5130</v>
      </c>
      <c r="E1723" s="4">
        <v>778.18</v>
      </c>
      <c r="G1723" s="1"/>
    </row>
    <row r="1724" spans="1:7" x14ac:dyDescent="0.25">
      <c r="A1724" s="7">
        <v>45017</v>
      </c>
      <c r="B1724" s="2" t="s">
        <v>9</v>
      </c>
      <c r="C1724" s="2" t="s">
        <v>14</v>
      </c>
      <c r="D1724" s="2">
        <v>5140</v>
      </c>
      <c r="E1724" s="4">
        <v>298.99</v>
      </c>
      <c r="G1724" s="1"/>
    </row>
    <row r="1725" spans="1:7" x14ac:dyDescent="0.25">
      <c r="A1725" s="7">
        <v>45017</v>
      </c>
      <c r="B1725" s="2" t="s">
        <v>9</v>
      </c>
      <c r="C1725" s="2" t="s">
        <v>14</v>
      </c>
      <c r="D1725" s="2">
        <v>5200</v>
      </c>
      <c r="E1725" s="4">
        <v>704.33</v>
      </c>
      <c r="G1725" s="1"/>
    </row>
    <row r="1726" spans="1:7" x14ac:dyDescent="0.25">
      <c r="A1726" s="7">
        <v>45017</v>
      </c>
      <c r="B1726" s="2" t="s">
        <v>9</v>
      </c>
      <c r="C1726" s="2" t="s">
        <v>14</v>
      </c>
      <c r="D1726" s="2">
        <v>5300</v>
      </c>
      <c r="E1726" s="4">
        <v>11520.69</v>
      </c>
      <c r="G1726" s="1"/>
    </row>
    <row r="1727" spans="1:7" x14ac:dyDescent="0.25">
      <c r="A1727" s="7">
        <v>45017</v>
      </c>
      <c r="B1727" s="2" t="s">
        <v>9</v>
      </c>
      <c r="C1727" s="2" t="s">
        <v>14</v>
      </c>
      <c r="D1727" s="2">
        <v>5400</v>
      </c>
      <c r="E1727" s="4">
        <v>387.45</v>
      </c>
      <c r="G1727" s="1"/>
    </row>
    <row r="1728" spans="1:7" x14ac:dyDescent="0.25">
      <c r="A1728" s="7">
        <v>45017</v>
      </c>
      <c r="B1728" s="2" t="s">
        <v>9</v>
      </c>
      <c r="C1728" s="2" t="s">
        <v>14</v>
      </c>
      <c r="D1728" s="2">
        <v>5500</v>
      </c>
      <c r="E1728" s="4">
        <v>11691.1</v>
      </c>
      <c r="G1728" s="1"/>
    </row>
    <row r="1729" spans="1:7" x14ac:dyDescent="0.25">
      <c r="A1729" s="7">
        <v>45017</v>
      </c>
      <c r="B1729" s="2" t="s">
        <v>9</v>
      </c>
      <c r="C1729" s="2" t="s">
        <v>14</v>
      </c>
      <c r="D1729" s="2">
        <v>5700</v>
      </c>
      <c r="E1729" s="4">
        <v>1585.29</v>
      </c>
      <c r="G1729" s="1"/>
    </row>
    <row r="1730" spans="1:7" x14ac:dyDescent="0.25">
      <c r="A1730" s="7">
        <v>45017</v>
      </c>
      <c r="B1730" s="2" t="s">
        <v>9</v>
      </c>
      <c r="C1730" s="2" t="s">
        <v>14</v>
      </c>
      <c r="D1730" s="2">
        <v>5800</v>
      </c>
      <c r="E1730" s="4">
        <v>586.62</v>
      </c>
      <c r="G1730" s="1"/>
    </row>
    <row r="1731" spans="1:7" x14ac:dyDescent="0.25">
      <c r="A1731" s="7">
        <v>45017</v>
      </c>
      <c r="B1731" s="2" t="s">
        <v>9</v>
      </c>
      <c r="C1731" s="2" t="s">
        <v>14</v>
      </c>
      <c r="D1731" s="2">
        <v>6000</v>
      </c>
      <c r="E1731" s="4">
        <v>288.77999999999997</v>
      </c>
      <c r="G1731" s="1"/>
    </row>
    <row r="1732" spans="1:7" x14ac:dyDescent="0.25">
      <c r="A1732" s="7">
        <v>45017</v>
      </c>
      <c r="B1732" s="2" t="s">
        <v>9</v>
      </c>
      <c r="C1732" s="2" t="s">
        <v>14</v>
      </c>
      <c r="D1732" s="2">
        <v>6200</v>
      </c>
      <c r="E1732" s="4">
        <v>1460.08</v>
      </c>
      <c r="G1732" s="1"/>
    </row>
    <row r="1733" spans="1:7" x14ac:dyDescent="0.25">
      <c r="A1733" s="7">
        <v>45017</v>
      </c>
      <c r="B1733" s="2" t="s">
        <v>9</v>
      </c>
      <c r="C1733" s="2" t="s">
        <v>14</v>
      </c>
      <c r="D1733" s="2">
        <v>6400</v>
      </c>
      <c r="E1733" s="4">
        <v>2148.5500000000002</v>
      </c>
      <c r="G1733" s="1"/>
    </row>
    <row r="1734" spans="1:7" x14ac:dyDescent="0.25">
      <c r="A1734" s="7">
        <v>45017</v>
      </c>
      <c r="B1734" s="2" t="s">
        <v>9</v>
      </c>
      <c r="C1734" s="2" t="s">
        <v>14</v>
      </c>
      <c r="D1734" s="2">
        <v>6410</v>
      </c>
      <c r="E1734" s="4">
        <v>1582.98</v>
      </c>
      <c r="G1734" s="1"/>
    </row>
    <row r="1735" spans="1:7" x14ac:dyDescent="0.25">
      <c r="A1735" s="7">
        <v>45017</v>
      </c>
      <c r="B1735" s="2" t="s">
        <v>9</v>
      </c>
      <c r="C1735" s="2" t="s">
        <v>14</v>
      </c>
      <c r="D1735" s="2">
        <v>6420</v>
      </c>
      <c r="E1735" s="4">
        <v>1203.54</v>
      </c>
      <c r="G1735" s="1"/>
    </row>
    <row r="1736" spans="1:7" x14ac:dyDescent="0.25">
      <c r="A1736" s="7">
        <v>45017</v>
      </c>
      <c r="B1736" s="2" t="s">
        <v>9</v>
      </c>
      <c r="C1736" s="2" t="s">
        <v>14</v>
      </c>
      <c r="D1736" s="2">
        <v>6500</v>
      </c>
      <c r="E1736" s="4">
        <v>1912.06</v>
      </c>
      <c r="G1736" s="1"/>
    </row>
    <row r="1737" spans="1:7" x14ac:dyDescent="0.25">
      <c r="A1737" s="7">
        <v>45017</v>
      </c>
      <c r="B1737" s="2" t="s">
        <v>9</v>
      </c>
      <c r="C1737" s="2" t="s">
        <v>14</v>
      </c>
      <c r="D1737" s="2">
        <v>6600</v>
      </c>
      <c r="E1737" s="4">
        <v>3121.46</v>
      </c>
      <c r="G1737" s="1"/>
    </row>
    <row r="1738" spans="1:7" x14ac:dyDescent="0.25">
      <c r="A1738" s="7">
        <v>45017</v>
      </c>
      <c r="B1738" s="2" t="s">
        <v>9</v>
      </c>
      <c r="C1738" s="2" t="s">
        <v>14</v>
      </c>
      <c r="D1738" s="2">
        <v>6610</v>
      </c>
      <c r="E1738" s="4">
        <v>1571.82</v>
      </c>
      <c r="G1738" s="1"/>
    </row>
    <row r="1739" spans="1:7" x14ac:dyDescent="0.25">
      <c r="A1739" s="7">
        <v>45017</v>
      </c>
      <c r="B1739" s="2" t="s">
        <v>9</v>
      </c>
      <c r="C1739" s="2" t="s">
        <v>14</v>
      </c>
      <c r="D1739" s="2">
        <v>6620</v>
      </c>
      <c r="E1739" s="4">
        <v>587.80999999999995</v>
      </c>
      <c r="G1739" s="1"/>
    </row>
    <row r="1740" spans="1:7" x14ac:dyDescent="0.25">
      <c r="A1740" s="7">
        <v>45017</v>
      </c>
      <c r="B1740" s="2" t="s">
        <v>9</v>
      </c>
      <c r="C1740" s="2" t="s">
        <v>14</v>
      </c>
      <c r="D1740" s="2">
        <v>6700</v>
      </c>
      <c r="E1740" s="4">
        <v>393.95</v>
      </c>
      <c r="G1740" s="1"/>
    </row>
    <row r="1741" spans="1:7" x14ac:dyDescent="0.25">
      <c r="A1741" s="7">
        <v>45017</v>
      </c>
      <c r="B1741" s="2" t="s">
        <v>9</v>
      </c>
      <c r="C1741" s="2" t="s">
        <v>14</v>
      </c>
      <c r="D1741" s="2">
        <v>6999</v>
      </c>
      <c r="E1741" s="4">
        <v>977.29</v>
      </c>
      <c r="G1741" s="1"/>
    </row>
    <row r="1742" spans="1:7" x14ac:dyDescent="0.25">
      <c r="A1742" s="7">
        <v>45047</v>
      </c>
      <c r="B1742" s="2" t="s">
        <v>5</v>
      </c>
      <c r="C1742" s="2" t="s">
        <v>6</v>
      </c>
      <c r="D1742" s="2">
        <v>3100</v>
      </c>
      <c r="E1742" s="4">
        <v>-666748.48</v>
      </c>
      <c r="G1742" s="1"/>
    </row>
    <row r="1743" spans="1:7" x14ac:dyDescent="0.25">
      <c r="A1743" s="7">
        <v>45047</v>
      </c>
      <c r="B1743" s="2" t="s">
        <v>5</v>
      </c>
      <c r="C1743" s="2" t="s">
        <v>6</v>
      </c>
      <c r="D1743" s="2">
        <v>3200</v>
      </c>
      <c r="E1743" s="4">
        <v>-636535.56999999995</v>
      </c>
      <c r="G1743" s="1"/>
    </row>
    <row r="1744" spans="1:7" x14ac:dyDescent="0.25">
      <c r="A1744" s="7">
        <v>45047</v>
      </c>
      <c r="B1744" s="2" t="s">
        <v>5</v>
      </c>
      <c r="C1744" s="2" t="s">
        <v>6</v>
      </c>
      <c r="D1744" s="2">
        <v>3300</v>
      </c>
      <c r="E1744" s="4">
        <v>-9647.51</v>
      </c>
      <c r="G1744" s="1"/>
    </row>
    <row r="1745" spans="1:7" x14ac:dyDescent="0.25">
      <c r="A1745" s="7">
        <v>45047</v>
      </c>
      <c r="B1745" s="2" t="s">
        <v>5</v>
      </c>
      <c r="C1745" s="2" t="s">
        <v>6</v>
      </c>
      <c r="D1745" s="2">
        <v>3400</v>
      </c>
      <c r="E1745" s="4">
        <v>-978.58</v>
      </c>
      <c r="G1745" s="1"/>
    </row>
    <row r="1746" spans="1:7" x14ac:dyDescent="0.25">
      <c r="A1746" s="7">
        <v>45047</v>
      </c>
      <c r="B1746" s="2" t="s">
        <v>5</v>
      </c>
      <c r="C1746" s="2" t="s">
        <v>6</v>
      </c>
      <c r="D1746" s="2">
        <v>3900</v>
      </c>
      <c r="E1746" s="4">
        <v>-490.41</v>
      </c>
      <c r="G1746" s="1"/>
    </row>
    <row r="1747" spans="1:7" x14ac:dyDescent="0.25">
      <c r="A1747" s="7">
        <v>45047</v>
      </c>
      <c r="B1747" s="2" t="s">
        <v>8</v>
      </c>
      <c r="C1747" s="2" t="s">
        <v>6</v>
      </c>
      <c r="D1747" s="2">
        <v>3100</v>
      </c>
      <c r="E1747" s="4">
        <v>-859523.3</v>
      </c>
      <c r="G1747" s="1"/>
    </row>
    <row r="1748" spans="1:7" x14ac:dyDescent="0.25">
      <c r="A1748" s="7">
        <v>45047</v>
      </c>
      <c r="B1748" s="2" t="s">
        <v>8</v>
      </c>
      <c r="C1748" s="2" t="s">
        <v>6</v>
      </c>
      <c r="D1748" s="2">
        <v>3200</v>
      </c>
      <c r="E1748" s="4">
        <v>-817740.94</v>
      </c>
      <c r="G1748" s="1"/>
    </row>
    <row r="1749" spans="1:7" x14ac:dyDescent="0.25">
      <c r="A1749" s="7">
        <v>45047</v>
      </c>
      <c r="B1749" s="2" t="s">
        <v>8</v>
      </c>
      <c r="C1749" s="2" t="s">
        <v>6</v>
      </c>
      <c r="D1749" s="2">
        <v>3300</v>
      </c>
      <c r="E1749" s="4">
        <v>-19540.439999999999</v>
      </c>
      <c r="G1749" s="1"/>
    </row>
    <row r="1750" spans="1:7" x14ac:dyDescent="0.25">
      <c r="A1750" s="7">
        <v>45047</v>
      </c>
      <c r="B1750" s="2" t="s">
        <v>8</v>
      </c>
      <c r="C1750" s="2" t="s">
        <v>6</v>
      </c>
      <c r="D1750" s="2">
        <v>3400</v>
      </c>
      <c r="E1750" s="4">
        <v>-2013.02</v>
      </c>
      <c r="G1750" s="1"/>
    </row>
    <row r="1751" spans="1:7" x14ac:dyDescent="0.25">
      <c r="A1751" s="7">
        <v>45047</v>
      </c>
      <c r="B1751" s="2" t="s">
        <v>8</v>
      </c>
      <c r="C1751" s="2" t="s">
        <v>6</v>
      </c>
      <c r="D1751" s="2">
        <v>3900</v>
      </c>
      <c r="E1751" s="4">
        <v>-973.45</v>
      </c>
      <c r="G1751" s="1"/>
    </row>
    <row r="1752" spans="1:7" x14ac:dyDescent="0.25">
      <c r="A1752" s="7">
        <v>45047</v>
      </c>
      <c r="B1752" s="2" t="s">
        <v>9</v>
      </c>
      <c r="C1752" s="2" t="s">
        <v>6</v>
      </c>
      <c r="D1752" s="2">
        <v>3100</v>
      </c>
      <c r="E1752" s="4">
        <v>-810782.42</v>
      </c>
      <c r="G1752" s="1"/>
    </row>
    <row r="1753" spans="1:7" x14ac:dyDescent="0.25">
      <c r="A1753" s="7">
        <v>45047</v>
      </c>
      <c r="B1753" s="2" t="s">
        <v>9</v>
      </c>
      <c r="C1753" s="2" t="s">
        <v>6</v>
      </c>
      <c r="D1753" s="2">
        <v>3200</v>
      </c>
      <c r="E1753" s="4">
        <v>-766563.2</v>
      </c>
      <c r="G1753" s="1"/>
    </row>
    <row r="1754" spans="1:7" x14ac:dyDescent="0.25">
      <c r="A1754" s="7">
        <v>45047</v>
      </c>
      <c r="B1754" s="2" t="s">
        <v>9</v>
      </c>
      <c r="C1754" s="2" t="s">
        <v>6</v>
      </c>
      <c r="D1754" s="2">
        <v>3300</v>
      </c>
      <c r="E1754" s="4">
        <v>-20037.849999999999</v>
      </c>
      <c r="G1754" s="1"/>
    </row>
    <row r="1755" spans="1:7" x14ac:dyDescent="0.25">
      <c r="A1755" s="7">
        <v>45047</v>
      </c>
      <c r="B1755" s="2" t="s">
        <v>9</v>
      </c>
      <c r="C1755" s="2" t="s">
        <v>6</v>
      </c>
      <c r="D1755" s="2">
        <v>3400</v>
      </c>
      <c r="E1755" s="4">
        <v>-3002.14</v>
      </c>
      <c r="G1755" s="1"/>
    </row>
    <row r="1756" spans="1:7" x14ac:dyDescent="0.25">
      <c r="A1756" s="7">
        <v>45047</v>
      </c>
      <c r="B1756" s="2" t="s">
        <v>9</v>
      </c>
      <c r="C1756" s="2" t="s">
        <v>6</v>
      </c>
      <c r="D1756" s="2">
        <v>3900</v>
      </c>
      <c r="E1756" s="4">
        <v>-1510.42</v>
      </c>
      <c r="G1756" s="1"/>
    </row>
    <row r="1757" spans="1:7" x14ac:dyDescent="0.25">
      <c r="A1757" s="7">
        <v>45047</v>
      </c>
      <c r="B1757" s="2" t="s">
        <v>5</v>
      </c>
      <c r="C1757" s="2" t="s">
        <v>10</v>
      </c>
      <c r="D1757" s="2">
        <v>4100</v>
      </c>
      <c r="E1757" s="4">
        <v>264363.93</v>
      </c>
      <c r="G1757" s="1"/>
    </row>
    <row r="1758" spans="1:7" x14ac:dyDescent="0.25">
      <c r="A1758" s="7">
        <v>45047</v>
      </c>
      <c r="B1758" s="2" t="s">
        <v>5</v>
      </c>
      <c r="C1758" s="2" t="s">
        <v>10</v>
      </c>
      <c r="D1758" s="2">
        <v>4110</v>
      </c>
      <c r="E1758" s="4">
        <v>60690.11</v>
      </c>
      <c r="G1758" s="1"/>
    </row>
    <row r="1759" spans="1:7" x14ac:dyDescent="0.25">
      <c r="A1759" s="7">
        <v>45047</v>
      </c>
      <c r="B1759" s="2" t="s">
        <v>5</v>
      </c>
      <c r="C1759" s="2" t="s">
        <v>10</v>
      </c>
      <c r="D1759" s="2">
        <v>4130</v>
      </c>
      <c r="E1759" s="4">
        <v>24095.42</v>
      </c>
      <c r="G1759" s="1"/>
    </row>
    <row r="1760" spans="1:7" x14ac:dyDescent="0.25">
      <c r="A1760" s="7">
        <v>45047</v>
      </c>
      <c r="B1760" s="2" t="s">
        <v>5</v>
      </c>
      <c r="C1760" s="2" t="s">
        <v>10</v>
      </c>
      <c r="D1760" s="2">
        <v>4140</v>
      </c>
      <c r="E1760" s="4">
        <v>7293.07</v>
      </c>
      <c r="G1760" s="1"/>
    </row>
    <row r="1761" spans="1:7" x14ac:dyDescent="0.25">
      <c r="A1761" s="7">
        <v>45047</v>
      </c>
      <c r="B1761" s="2" t="s">
        <v>5</v>
      </c>
      <c r="C1761" s="2" t="s">
        <v>10</v>
      </c>
      <c r="D1761" s="2">
        <v>4200</v>
      </c>
      <c r="E1761" s="4">
        <v>296789.61</v>
      </c>
      <c r="G1761" s="1"/>
    </row>
    <row r="1762" spans="1:7" x14ac:dyDescent="0.25">
      <c r="A1762" s="7">
        <v>45047</v>
      </c>
      <c r="B1762" s="2" t="s">
        <v>5</v>
      </c>
      <c r="C1762" s="2" t="s">
        <v>10</v>
      </c>
      <c r="D1762" s="2">
        <v>4300</v>
      </c>
      <c r="E1762" s="4">
        <v>24326.95</v>
      </c>
      <c r="G1762" s="1"/>
    </row>
    <row r="1763" spans="1:7" x14ac:dyDescent="0.25">
      <c r="A1763" s="7">
        <v>45047</v>
      </c>
      <c r="B1763" s="2" t="s">
        <v>5</v>
      </c>
      <c r="C1763" s="2" t="s">
        <v>10</v>
      </c>
      <c r="D1763" s="2">
        <v>4400</v>
      </c>
      <c r="E1763" s="4">
        <v>18519.23</v>
      </c>
      <c r="G1763" s="1"/>
    </row>
    <row r="1764" spans="1:7" x14ac:dyDescent="0.25">
      <c r="A1764" s="7">
        <v>45047</v>
      </c>
      <c r="B1764" s="2" t="s">
        <v>5</v>
      </c>
      <c r="C1764" s="2" t="s">
        <v>10</v>
      </c>
      <c r="D1764" s="2">
        <v>4500</v>
      </c>
      <c r="E1764" s="4">
        <v>37035.089999999997</v>
      </c>
      <c r="G1764" s="1"/>
    </row>
    <row r="1765" spans="1:7" x14ac:dyDescent="0.25">
      <c r="A1765" s="7">
        <v>45047</v>
      </c>
      <c r="B1765" s="2" t="s">
        <v>5</v>
      </c>
      <c r="C1765" s="2" t="s">
        <v>10</v>
      </c>
      <c r="D1765" s="2">
        <v>4700</v>
      </c>
      <c r="E1765" s="4">
        <v>97711.1</v>
      </c>
      <c r="G1765" s="1"/>
    </row>
    <row r="1766" spans="1:7" x14ac:dyDescent="0.25">
      <c r="A1766" s="7">
        <v>45047</v>
      </c>
      <c r="B1766" s="2" t="s">
        <v>5</v>
      </c>
      <c r="C1766" s="2" t="s">
        <v>10</v>
      </c>
      <c r="D1766" s="2">
        <v>4800</v>
      </c>
      <c r="E1766" s="4">
        <v>169069.18</v>
      </c>
      <c r="G1766" s="1"/>
    </row>
    <row r="1767" spans="1:7" x14ac:dyDescent="0.25">
      <c r="A1767" s="7">
        <v>45047</v>
      </c>
      <c r="B1767" s="2" t="s">
        <v>5</v>
      </c>
      <c r="C1767" s="2" t="s">
        <v>10</v>
      </c>
      <c r="D1767" s="2">
        <v>4900</v>
      </c>
      <c r="E1767" s="4">
        <v>24968.67</v>
      </c>
      <c r="G1767" s="1"/>
    </row>
    <row r="1768" spans="1:7" x14ac:dyDescent="0.25">
      <c r="A1768" s="7">
        <v>45047</v>
      </c>
      <c r="B1768" s="2" t="s">
        <v>5</v>
      </c>
      <c r="C1768" s="2" t="s">
        <v>10</v>
      </c>
      <c r="D1768" s="2">
        <v>4950</v>
      </c>
      <c r="E1768" s="4">
        <v>50363.73</v>
      </c>
      <c r="G1768" s="1"/>
    </row>
    <row r="1769" spans="1:7" x14ac:dyDescent="0.25">
      <c r="A1769" s="7">
        <v>45047</v>
      </c>
      <c r="B1769" s="2" t="s">
        <v>5</v>
      </c>
      <c r="C1769" s="2" t="s">
        <v>10</v>
      </c>
      <c r="D1769" s="2">
        <v>4999</v>
      </c>
      <c r="E1769" s="4">
        <v>-147894.78</v>
      </c>
      <c r="G1769" s="1"/>
    </row>
    <row r="1770" spans="1:7" x14ac:dyDescent="0.25">
      <c r="A1770" s="7">
        <v>45047</v>
      </c>
      <c r="B1770" s="2" t="s">
        <v>8</v>
      </c>
      <c r="C1770" s="2" t="s">
        <v>10</v>
      </c>
      <c r="D1770" s="2">
        <v>4100</v>
      </c>
      <c r="E1770" s="4">
        <v>305164.78000000003</v>
      </c>
      <c r="G1770" s="1"/>
    </row>
    <row r="1771" spans="1:7" x14ac:dyDescent="0.25">
      <c r="A1771" s="7">
        <v>45047</v>
      </c>
      <c r="B1771" s="2" t="s">
        <v>8</v>
      </c>
      <c r="C1771" s="2" t="s">
        <v>10</v>
      </c>
      <c r="D1771" s="2">
        <v>4110</v>
      </c>
      <c r="E1771" s="4">
        <v>62173.11</v>
      </c>
      <c r="G1771" s="1"/>
    </row>
    <row r="1772" spans="1:7" x14ac:dyDescent="0.25">
      <c r="A1772" s="7">
        <v>45047</v>
      </c>
      <c r="B1772" s="2" t="s">
        <v>8</v>
      </c>
      <c r="C1772" s="2" t="s">
        <v>10</v>
      </c>
      <c r="D1772" s="2">
        <v>4130</v>
      </c>
      <c r="E1772" s="4">
        <v>27243.15</v>
      </c>
      <c r="G1772" s="1"/>
    </row>
    <row r="1773" spans="1:7" x14ac:dyDescent="0.25">
      <c r="A1773" s="7">
        <v>45047</v>
      </c>
      <c r="B1773" s="2" t="s">
        <v>8</v>
      </c>
      <c r="C1773" s="2" t="s">
        <v>10</v>
      </c>
      <c r="D1773" s="2">
        <v>4140</v>
      </c>
      <c r="E1773" s="4">
        <v>11686.57</v>
      </c>
      <c r="G1773" s="1"/>
    </row>
    <row r="1774" spans="1:7" x14ac:dyDescent="0.25">
      <c r="A1774" s="7">
        <v>45047</v>
      </c>
      <c r="B1774" s="2" t="s">
        <v>8</v>
      </c>
      <c r="C1774" s="2" t="s">
        <v>10</v>
      </c>
      <c r="D1774" s="2">
        <v>4200</v>
      </c>
      <c r="E1774" s="4">
        <v>318464.87</v>
      </c>
      <c r="G1774" s="1"/>
    </row>
    <row r="1775" spans="1:7" x14ac:dyDescent="0.25">
      <c r="A1775" s="7">
        <v>45047</v>
      </c>
      <c r="B1775" s="2" t="s">
        <v>8</v>
      </c>
      <c r="C1775" s="2" t="s">
        <v>10</v>
      </c>
      <c r="D1775" s="2">
        <v>4300</v>
      </c>
      <c r="E1775" s="4">
        <v>44076.07</v>
      </c>
      <c r="G1775" s="1"/>
    </row>
    <row r="1776" spans="1:7" x14ac:dyDescent="0.25">
      <c r="A1776" s="7">
        <v>45047</v>
      </c>
      <c r="B1776" s="2" t="s">
        <v>8</v>
      </c>
      <c r="C1776" s="2" t="s">
        <v>10</v>
      </c>
      <c r="D1776" s="2">
        <v>4400</v>
      </c>
      <c r="E1776" s="4">
        <v>29025.06</v>
      </c>
      <c r="G1776" s="1"/>
    </row>
    <row r="1777" spans="1:7" x14ac:dyDescent="0.25">
      <c r="A1777" s="7">
        <v>45047</v>
      </c>
      <c r="B1777" s="2" t="s">
        <v>8</v>
      </c>
      <c r="C1777" s="2" t="s">
        <v>10</v>
      </c>
      <c r="D1777" s="2">
        <v>4500</v>
      </c>
      <c r="E1777" s="4">
        <v>52240.72</v>
      </c>
      <c r="G1777" s="1"/>
    </row>
    <row r="1778" spans="1:7" x14ac:dyDescent="0.25">
      <c r="A1778" s="7">
        <v>45047</v>
      </c>
      <c r="B1778" s="2" t="s">
        <v>8</v>
      </c>
      <c r="C1778" s="2" t="s">
        <v>10</v>
      </c>
      <c r="D1778" s="2">
        <v>4700</v>
      </c>
      <c r="E1778" s="4">
        <v>150009.98000000001</v>
      </c>
      <c r="G1778" s="1"/>
    </row>
    <row r="1779" spans="1:7" x14ac:dyDescent="0.25">
      <c r="A1779" s="7">
        <v>45047</v>
      </c>
      <c r="B1779" s="2" t="s">
        <v>8</v>
      </c>
      <c r="C1779" s="2" t="s">
        <v>10</v>
      </c>
      <c r="D1779" s="2">
        <v>4800</v>
      </c>
      <c r="E1779" s="4">
        <v>173726.51</v>
      </c>
      <c r="G1779" s="1"/>
    </row>
    <row r="1780" spans="1:7" x14ac:dyDescent="0.25">
      <c r="A1780" s="7">
        <v>45047</v>
      </c>
      <c r="B1780" s="2" t="s">
        <v>8</v>
      </c>
      <c r="C1780" s="2" t="s">
        <v>10</v>
      </c>
      <c r="D1780" s="2">
        <v>4900</v>
      </c>
      <c r="E1780" s="4">
        <v>37086.050000000003</v>
      </c>
      <c r="G1780" s="1"/>
    </row>
    <row r="1781" spans="1:7" x14ac:dyDescent="0.25">
      <c r="A1781" s="7">
        <v>45047</v>
      </c>
      <c r="B1781" s="2" t="s">
        <v>8</v>
      </c>
      <c r="C1781" s="2" t="s">
        <v>10</v>
      </c>
      <c r="D1781" s="2">
        <v>4950</v>
      </c>
      <c r="E1781" s="4">
        <v>37952.65</v>
      </c>
      <c r="G1781" s="1"/>
    </row>
    <row r="1782" spans="1:7" x14ac:dyDescent="0.25">
      <c r="A1782" s="7">
        <v>45047</v>
      </c>
      <c r="B1782" s="2" t="s">
        <v>8</v>
      </c>
      <c r="C1782" s="2" t="s">
        <v>10</v>
      </c>
      <c r="D1782" s="2">
        <v>4999</v>
      </c>
      <c r="E1782" s="4">
        <v>-164706.56</v>
      </c>
      <c r="G1782" s="1"/>
    </row>
    <row r="1783" spans="1:7" x14ac:dyDescent="0.25">
      <c r="A1783" s="7">
        <v>45047</v>
      </c>
      <c r="B1783" s="2" t="s">
        <v>9</v>
      </c>
      <c r="C1783" s="2" t="s">
        <v>10</v>
      </c>
      <c r="D1783" s="2">
        <v>4100</v>
      </c>
      <c r="E1783" s="4">
        <v>356065.42</v>
      </c>
      <c r="G1783" s="1"/>
    </row>
    <row r="1784" spans="1:7" x14ac:dyDescent="0.25">
      <c r="A1784" s="7">
        <v>45047</v>
      </c>
      <c r="B1784" s="2" t="s">
        <v>9</v>
      </c>
      <c r="C1784" s="2" t="s">
        <v>10</v>
      </c>
      <c r="D1784" s="2">
        <v>4110</v>
      </c>
      <c r="E1784" s="4">
        <v>66020.160000000003</v>
      </c>
      <c r="G1784" s="1"/>
    </row>
    <row r="1785" spans="1:7" x14ac:dyDescent="0.25">
      <c r="A1785" s="7">
        <v>45047</v>
      </c>
      <c r="B1785" s="2" t="s">
        <v>9</v>
      </c>
      <c r="C1785" s="2" t="s">
        <v>10</v>
      </c>
      <c r="D1785" s="2">
        <v>4130</v>
      </c>
      <c r="E1785" s="4">
        <v>34119.26</v>
      </c>
      <c r="G1785" s="1"/>
    </row>
    <row r="1786" spans="1:7" x14ac:dyDescent="0.25">
      <c r="A1786" s="7">
        <v>45047</v>
      </c>
      <c r="B1786" s="2" t="s">
        <v>9</v>
      </c>
      <c r="C1786" s="2" t="s">
        <v>10</v>
      </c>
      <c r="D1786" s="2">
        <v>4140</v>
      </c>
      <c r="E1786" s="4">
        <v>13478.73</v>
      </c>
      <c r="G1786" s="1"/>
    </row>
    <row r="1787" spans="1:7" x14ac:dyDescent="0.25">
      <c r="A1787" s="7">
        <v>45047</v>
      </c>
      <c r="B1787" s="2" t="s">
        <v>9</v>
      </c>
      <c r="C1787" s="2" t="s">
        <v>10</v>
      </c>
      <c r="D1787" s="2">
        <v>4200</v>
      </c>
      <c r="E1787" s="4">
        <v>372528.55</v>
      </c>
      <c r="G1787" s="1"/>
    </row>
    <row r="1788" spans="1:7" x14ac:dyDescent="0.25">
      <c r="A1788" s="7">
        <v>45047</v>
      </c>
      <c r="B1788" s="2" t="s">
        <v>9</v>
      </c>
      <c r="C1788" s="2" t="s">
        <v>10</v>
      </c>
      <c r="D1788" s="2">
        <v>4300</v>
      </c>
      <c r="E1788" s="4">
        <v>48264.91</v>
      </c>
      <c r="G1788" s="1"/>
    </row>
    <row r="1789" spans="1:7" x14ac:dyDescent="0.25">
      <c r="A1789" s="7">
        <v>45047</v>
      </c>
      <c r="B1789" s="2" t="s">
        <v>9</v>
      </c>
      <c r="C1789" s="2" t="s">
        <v>10</v>
      </c>
      <c r="D1789" s="2">
        <v>4400</v>
      </c>
      <c r="E1789" s="4">
        <v>27179.14</v>
      </c>
      <c r="G1789" s="1"/>
    </row>
    <row r="1790" spans="1:7" x14ac:dyDescent="0.25">
      <c r="A1790" s="7">
        <v>45047</v>
      </c>
      <c r="B1790" s="2" t="s">
        <v>9</v>
      </c>
      <c r="C1790" s="2" t="s">
        <v>10</v>
      </c>
      <c r="D1790" s="2">
        <v>4500</v>
      </c>
      <c r="E1790" s="4">
        <v>56023.89</v>
      </c>
      <c r="G1790" s="1"/>
    </row>
    <row r="1791" spans="1:7" x14ac:dyDescent="0.25">
      <c r="A1791" s="7">
        <v>45047</v>
      </c>
      <c r="B1791" s="2" t="s">
        <v>9</v>
      </c>
      <c r="C1791" s="2" t="s">
        <v>10</v>
      </c>
      <c r="D1791" s="2">
        <v>4700</v>
      </c>
      <c r="E1791" s="4">
        <v>164760.88</v>
      </c>
      <c r="G1791" s="1"/>
    </row>
    <row r="1792" spans="1:7" x14ac:dyDescent="0.25">
      <c r="A1792" s="7">
        <v>45047</v>
      </c>
      <c r="B1792" s="2" t="s">
        <v>9</v>
      </c>
      <c r="C1792" s="2" t="s">
        <v>10</v>
      </c>
      <c r="D1792" s="2">
        <v>4800</v>
      </c>
      <c r="E1792" s="4">
        <v>194820.04</v>
      </c>
      <c r="G1792" s="1"/>
    </row>
    <row r="1793" spans="1:7" x14ac:dyDescent="0.25">
      <c r="A1793" s="7">
        <v>45047</v>
      </c>
      <c r="B1793" s="2" t="s">
        <v>9</v>
      </c>
      <c r="C1793" s="2" t="s">
        <v>10</v>
      </c>
      <c r="D1793" s="2">
        <v>4900</v>
      </c>
      <c r="E1793" s="4">
        <v>43922.81</v>
      </c>
      <c r="G1793" s="1"/>
    </row>
    <row r="1794" spans="1:7" x14ac:dyDescent="0.25">
      <c r="A1794" s="7">
        <v>45047</v>
      </c>
      <c r="B1794" s="2" t="s">
        <v>9</v>
      </c>
      <c r="C1794" s="2" t="s">
        <v>10</v>
      </c>
      <c r="D1794" s="2">
        <v>4950</v>
      </c>
      <c r="E1794" s="4">
        <v>37416.31</v>
      </c>
      <c r="G1794" s="1"/>
    </row>
    <row r="1795" spans="1:7" x14ac:dyDescent="0.25">
      <c r="A1795" s="7">
        <v>45047</v>
      </c>
      <c r="B1795" s="2" t="s">
        <v>9</v>
      </c>
      <c r="C1795" s="2" t="s">
        <v>10</v>
      </c>
      <c r="D1795" s="2">
        <v>4999</v>
      </c>
      <c r="E1795" s="4">
        <v>-167515.66</v>
      </c>
      <c r="G1795" s="1"/>
    </row>
    <row r="1796" spans="1:7" x14ac:dyDescent="0.25">
      <c r="A1796" s="7">
        <v>45047</v>
      </c>
      <c r="B1796" s="2" t="s">
        <v>5</v>
      </c>
      <c r="C1796" s="2" t="s">
        <v>12</v>
      </c>
      <c r="D1796" s="2">
        <v>5100</v>
      </c>
      <c r="E1796" s="4">
        <v>20017.2</v>
      </c>
      <c r="G1796" s="1"/>
    </row>
    <row r="1797" spans="1:7" x14ac:dyDescent="0.25">
      <c r="A1797" s="7">
        <v>45047</v>
      </c>
      <c r="B1797" s="2" t="s">
        <v>5</v>
      </c>
      <c r="C1797" s="2" t="s">
        <v>12</v>
      </c>
      <c r="D1797" s="2">
        <v>5130</v>
      </c>
      <c r="E1797" s="4">
        <v>1209.99</v>
      </c>
      <c r="G1797" s="1"/>
    </row>
    <row r="1798" spans="1:7" x14ac:dyDescent="0.25">
      <c r="A1798" s="7">
        <v>45047</v>
      </c>
      <c r="B1798" s="2" t="s">
        <v>5</v>
      </c>
      <c r="C1798" s="2" t="s">
        <v>12</v>
      </c>
      <c r="D1798" s="2">
        <v>5140</v>
      </c>
      <c r="E1798" s="4">
        <v>487.18</v>
      </c>
      <c r="G1798" s="1"/>
    </row>
    <row r="1799" spans="1:7" x14ac:dyDescent="0.25">
      <c r="A1799" s="7">
        <v>45047</v>
      </c>
      <c r="B1799" s="2" t="s">
        <v>5</v>
      </c>
      <c r="C1799" s="2" t="s">
        <v>12</v>
      </c>
      <c r="D1799" s="2">
        <v>5200</v>
      </c>
      <c r="E1799" s="4">
        <v>1069.6300000000001</v>
      </c>
      <c r="G1799" s="1"/>
    </row>
    <row r="1800" spans="1:7" x14ac:dyDescent="0.25">
      <c r="A1800" s="7">
        <v>45047</v>
      </c>
      <c r="B1800" s="2" t="s">
        <v>5</v>
      </c>
      <c r="C1800" s="2" t="s">
        <v>12</v>
      </c>
      <c r="D1800" s="2">
        <v>5300</v>
      </c>
      <c r="E1800" s="4">
        <v>1007.84</v>
      </c>
      <c r="G1800" s="1"/>
    </row>
    <row r="1801" spans="1:7" x14ac:dyDescent="0.25">
      <c r="A1801" s="7">
        <v>45047</v>
      </c>
      <c r="B1801" s="2" t="s">
        <v>5</v>
      </c>
      <c r="C1801" s="2" t="s">
        <v>12</v>
      </c>
      <c r="D1801" s="2">
        <v>5400</v>
      </c>
      <c r="E1801" s="4">
        <v>583.95000000000005</v>
      </c>
      <c r="G1801" s="1"/>
    </row>
    <row r="1802" spans="1:7" x14ac:dyDescent="0.25">
      <c r="A1802" s="7">
        <v>45047</v>
      </c>
      <c r="B1802" s="2" t="s">
        <v>5</v>
      </c>
      <c r="C1802" s="2" t="s">
        <v>12</v>
      </c>
      <c r="D1802" s="2">
        <v>5500</v>
      </c>
      <c r="E1802" s="4">
        <v>18631.16</v>
      </c>
      <c r="G1802" s="1"/>
    </row>
    <row r="1803" spans="1:7" x14ac:dyDescent="0.25">
      <c r="A1803" s="7">
        <v>45047</v>
      </c>
      <c r="B1803" s="2" t="s">
        <v>5</v>
      </c>
      <c r="C1803" s="2" t="s">
        <v>12</v>
      </c>
      <c r="D1803" s="2">
        <v>5700</v>
      </c>
      <c r="E1803" s="4">
        <v>2376.13</v>
      </c>
      <c r="G1803" s="1"/>
    </row>
    <row r="1804" spans="1:7" x14ac:dyDescent="0.25">
      <c r="A1804" s="7">
        <v>45047</v>
      </c>
      <c r="B1804" s="2" t="s">
        <v>5</v>
      </c>
      <c r="C1804" s="2" t="s">
        <v>12</v>
      </c>
      <c r="D1804" s="2">
        <v>5800</v>
      </c>
      <c r="E1804" s="4">
        <v>987.96</v>
      </c>
      <c r="G1804" s="1"/>
    </row>
    <row r="1805" spans="1:7" x14ac:dyDescent="0.25">
      <c r="A1805" s="7">
        <v>45047</v>
      </c>
      <c r="B1805" s="2" t="s">
        <v>5</v>
      </c>
      <c r="C1805" s="2" t="s">
        <v>12</v>
      </c>
      <c r="D1805" s="2">
        <v>6000</v>
      </c>
      <c r="E1805" s="4">
        <v>518.79999999999995</v>
      </c>
      <c r="G1805" s="1"/>
    </row>
    <row r="1806" spans="1:7" x14ac:dyDescent="0.25">
      <c r="A1806" s="7">
        <v>45047</v>
      </c>
      <c r="B1806" s="2" t="s">
        <v>5</v>
      </c>
      <c r="C1806" s="2" t="s">
        <v>12</v>
      </c>
      <c r="D1806" s="2">
        <v>6200</v>
      </c>
      <c r="E1806" s="4">
        <v>2391.7199999999998</v>
      </c>
      <c r="G1806" s="1"/>
    </row>
    <row r="1807" spans="1:7" x14ac:dyDescent="0.25">
      <c r="A1807" s="7">
        <v>45047</v>
      </c>
      <c r="B1807" s="2" t="s">
        <v>5</v>
      </c>
      <c r="C1807" s="2" t="s">
        <v>12</v>
      </c>
      <c r="D1807" s="2">
        <v>6400</v>
      </c>
      <c r="E1807" s="4">
        <v>3367.82</v>
      </c>
      <c r="G1807" s="1"/>
    </row>
    <row r="1808" spans="1:7" x14ac:dyDescent="0.25">
      <c r="A1808" s="7">
        <v>45047</v>
      </c>
      <c r="B1808" s="2" t="s">
        <v>5</v>
      </c>
      <c r="C1808" s="2" t="s">
        <v>12</v>
      </c>
      <c r="D1808" s="2">
        <v>6410</v>
      </c>
      <c r="E1808" s="4">
        <v>2420.69</v>
      </c>
      <c r="G1808" s="1"/>
    </row>
    <row r="1809" spans="1:7" x14ac:dyDescent="0.25">
      <c r="A1809" s="7">
        <v>45047</v>
      </c>
      <c r="B1809" s="2" t="s">
        <v>5</v>
      </c>
      <c r="C1809" s="2" t="s">
        <v>12</v>
      </c>
      <c r="D1809" s="2">
        <v>6420</v>
      </c>
      <c r="E1809" s="4">
        <v>1835.7</v>
      </c>
      <c r="G1809" s="1"/>
    </row>
    <row r="1810" spans="1:7" x14ac:dyDescent="0.25">
      <c r="A1810" s="7">
        <v>45047</v>
      </c>
      <c r="B1810" s="2" t="s">
        <v>5</v>
      </c>
      <c r="C1810" s="2" t="s">
        <v>12</v>
      </c>
      <c r="D1810" s="2">
        <v>6500</v>
      </c>
      <c r="E1810" s="4">
        <v>3006.22</v>
      </c>
      <c r="G1810" s="1"/>
    </row>
    <row r="1811" spans="1:7" x14ac:dyDescent="0.25">
      <c r="A1811" s="7">
        <v>45047</v>
      </c>
      <c r="B1811" s="2" t="s">
        <v>5</v>
      </c>
      <c r="C1811" s="2" t="s">
        <v>12</v>
      </c>
      <c r="D1811" s="2">
        <v>6600</v>
      </c>
      <c r="E1811" s="4">
        <v>5006.4399999999996</v>
      </c>
      <c r="G1811" s="1"/>
    </row>
    <row r="1812" spans="1:7" x14ac:dyDescent="0.25">
      <c r="A1812" s="7">
        <v>45047</v>
      </c>
      <c r="B1812" s="2" t="s">
        <v>5</v>
      </c>
      <c r="C1812" s="2" t="s">
        <v>12</v>
      </c>
      <c r="D1812" s="2">
        <v>6610</v>
      </c>
      <c r="E1812" s="4">
        <v>2489.2800000000002</v>
      </c>
      <c r="G1812" s="1"/>
    </row>
    <row r="1813" spans="1:7" x14ac:dyDescent="0.25">
      <c r="A1813" s="7">
        <v>45047</v>
      </c>
      <c r="B1813" s="2" t="s">
        <v>5</v>
      </c>
      <c r="C1813" s="2" t="s">
        <v>12</v>
      </c>
      <c r="D1813" s="2">
        <v>6620</v>
      </c>
      <c r="E1813" s="4">
        <v>979.66</v>
      </c>
      <c r="G1813" s="1"/>
    </row>
    <row r="1814" spans="1:7" x14ac:dyDescent="0.25">
      <c r="A1814" s="7">
        <v>45047</v>
      </c>
      <c r="B1814" s="2" t="s">
        <v>5</v>
      </c>
      <c r="C1814" s="2" t="s">
        <v>12</v>
      </c>
      <c r="D1814" s="2">
        <v>6700</v>
      </c>
      <c r="E1814" s="4">
        <v>557.57000000000005</v>
      </c>
      <c r="G1814" s="1"/>
    </row>
    <row r="1815" spans="1:7" x14ac:dyDescent="0.25">
      <c r="A1815" s="7">
        <v>45047</v>
      </c>
      <c r="B1815" s="2" t="s">
        <v>5</v>
      </c>
      <c r="C1815" s="2" t="s">
        <v>12</v>
      </c>
      <c r="D1815" s="2">
        <v>6999</v>
      </c>
      <c r="E1815" s="4">
        <v>1607.47</v>
      </c>
      <c r="G1815" s="1"/>
    </row>
    <row r="1816" spans="1:7" x14ac:dyDescent="0.25">
      <c r="A1816" s="7">
        <v>45047</v>
      </c>
      <c r="B1816" s="2" t="s">
        <v>8</v>
      </c>
      <c r="C1816" s="2" t="s">
        <v>12</v>
      </c>
      <c r="D1816" s="2">
        <v>5100</v>
      </c>
      <c r="E1816" s="4">
        <v>20022.46</v>
      </c>
      <c r="G1816" s="1"/>
    </row>
    <row r="1817" spans="1:7" x14ac:dyDescent="0.25">
      <c r="A1817" s="7">
        <v>45047</v>
      </c>
      <c r="B1817" s="2" t="s">
        <v>8</v>
      </c>
      <c r="C1817" s="2" t="s">
        <v>12</v>
      </c>
      <c r="D1817" s="2">
        <v>5130</v>
      </c>
      <c r="E1817" s="4">
        <v>1249.24</v>
      </c>
      <c r="G1817" s="1"/>
    </row>
    <row r="1818" spans="1:7" x14ac:dyDescent="0.25">
      <c r="A1818" s="7">
        <v>45047</v>
      </c>
      <c r="B1818" s="2" t="s">
        <v>8</v>
      </c>
      <c r="C1818" s="2" t="s">
        <v>12</v>
      </c>
      <c r="D1818" s="2">
        <v>5140</v>
      </c>
      <c r="E1818" s="4">
        <v>500.03</v>
      </c>
      <c r="G1818" s="1"/>
    </row>
    <row r="1819" spans="1:7" x14ac:dyDescent="0.25">
      <c r="A1819" s="7">
        <v>45047</v>
      </c>
      <c r="B1819" s="2" t="s">
        <v>8</v>
      </c>
      <c r="C1819" s="2" t="s">
        <v>12</v>
      </c>
      <c r="D1819" s="2">
        <v>5200</v>
      </c>
      <c r="E1819" s="4">
        <v>1104.8800000000001</v>
      </c>
      <c r="G1819" s="1"/>
    </row>
    <row r="1820" spans="1:7" x14ac:dyDescent="0.25">
      <c r="A1820" s="7">
        <v>45047</v>
      </c>
      <c r="B1820" s="2" t="s">
        <v>8</v>
      </c>
      <c r="C1820" s="2" t="s">
        <v>12</v>
      </c>
      <c r="D1820" s="2">
        <v>5300</v>
      </c>
      <c r="E1820" s="4">
        <v>1018.97</v>
      </c>
      <c r="G1820" s="1"/>
    </row>
    <row r="1821" spans="1:7" x14ac:dyDescent="0.25">
      <c r="A1821" s="7">
        <v>45047</v>
      </c>
      <c r="B1821" s="2" t="s">
        <v>8</v>
      </c>
      <c r="C1821" s="2" t="s">
        <v>12</v>
      </c>
      <c r="D1821" s="2">
        <v>5400</v>
      </c>
      <c r="E1821" s="4">
        <v>618.91999999999996</v>
      </c>
      <c r="G1821" s="1"/>
    </row>
    <row r="1822" spans="1:7" x14ac:dyDescent="0.25">
      <c r="A1822" s="7">
        <v>45047</v>
      </c>
      <c r="B1822" s="2" t="s">
        <v>8</v>
      </c>
      <c r="C1822" s="2" t="s">
        <v>12</v>
      </c>
      <c r="D1822" s="2">
        <v>5500</v>
      </c>
      <c r="E1822" s="4">
        <v>18912.04</v>
      </c>
      <c r="G1822" s="1"/>
    </row>
    <row r="1823" spans="1:7" x14ac:dyDescent="0.25">
      <c r="A1823" s="7">
        <v>45047</v>
      </c>
      <c r="B1823" s="2" t="s">
        <v>8</v>
      </c>
      <c r="C1823" s="2" t="s">
        <v>12</v>
      </c>
      <c r="D1823" s="2">
        <v>5700</v>
      </c>
      <c r="E1823" s="4">
        <v>2470.7600000000002</v>
      </c>
      <c r="G1823" s="1"/>
    </row>
    <row r="1824" spans="1:7" x14ac:dyDescent="0.25">
      <c r="A1824" s="7">
        <v>45047</v>
      </c>
      <c r="B1824" s="2" t="s">
        <v>8</v>
      </c>
      <c r="C1824" s="2" t="s">
        <v>12</v>
      </c>
      <c r="D1824" s="2">
        <v>5800</v>
      </c>
      <c r="E1824" s="4">
        <v>1013.07</v>
      </c>
      <c r="G1824" s="1"/>
    </row>
    <row r="1825" spans="1:7" x14ac:dyDescent="0.25">
      <c r="A1825" s="7">
        <v>45047</v>
      </c>
      <c r="B1825" s="2" t="s">
        <v>8</v>
      </c>
      <c r="C1825" s="2" t="s">
        <v>12</v>
      </c>
      <c r="D1825" s="2">
        <v>6000</v>
      </c>
      <c r="E1825" s="4">
        <v>545.16</v>
      </c>
      <c r="G1825" s="1"/>
    </row>
    <row r="1826" spans="1:7" x14ac:dyDescent="0.25">
      <c r="A1826" s="7">
        <v>45047</v>
      </c>
      <c r="B1826" s="2" t="s">
        <v>8</v>
      </c>
      <c r="C1826" s="2" t="s">
        <v>12</v>
      </c>
      <c r="D1826" s="2">
        <v>6200</v>
      </c>
      <c r="E1826" s="4">
        <v>2462.5300000000002</v>
      </c>
      <c r="G1826" s="1"/>
    </row>
    <row r="1827" spans="1:7" x14ac:dyDescent="0.25">
      <c r="A1827" s="7">
        <v>45047</v>
      </c>
      <c r="B1827" s="2" t="s">
        <v>8</v>
      </c>
      <c r="C1827" s="2" t="s">
        <v>12</v>
      </c>
      <c r="D1827" s="2">
        <v>6400</v>
      </c>
      <c r="E1827" s="4">
        <v>3622.63</v>
      </c>
      <c r="G1827" s="1"/>
    </row>
    <row r="1828" spans="1:7" x14ac:dyDescent="0.25">
      <c r="A1828" s="7">
        <v>45047</v>
      </c>
      <c r="B1828" s="2" t="s">
        <v>8</v>
      </c>
      <c r="C1828" s="2" t="s">
        <v>12</v>
      </c>
      <c r="D1828" s="2">
        <v>6410</v>
      </c>
      <c r="E1828" s="4">
        <v>2538.64</v>
      </c>
      <c r="G1828" s="1"/>
    </row>
    <row r="1829" spans="1:7" x14ac:dyDescent="0.25">
      <c r="A1829" s="7">
        <v>45047</v>
      </c>
      <c r="B1829" s="2" t="s">
        <v>8</v>
      </c>
      <c r="C1829" s="2" t="s">
        <v>12</v>
      </c>
      <c r="D1829" s="2">
        <v>6420</v>
      </c>
      <c r="E1829" s="4">
        <v>1899.39</v>
      </c>
      <c r="G1829" s="1"/>
    </row>
    <row r="1830" spans="1:7" x14ac:dyDescent="0.25">
      <c r="A1830" s="7">
        <v>45047</v>
      </c>
      <c r="B1830" s="2" t="s">
        <v>8</v>
      </c>
      <c r="C1830" s="2" t="s">
        <v>12</v>
      </c>
      <c r="D1830" s="2">
        <v>6500</v>
      </c>
      <c r="E1830" s="4">
        <v>2989.56</v>
      </c>
      <c r="G1830" s="1"/>
    </row>
    <row r="1831" spans="1:7" x14ac:dyDescent="0.25">
      <c r="A1831" s="7">
        <v>45047</v>
      </c>
      <c r="B1831" s="2" t="s">
        <v>8</v>
      </c>
      <c r="C1831" s="2" t="s">
        <v>12</v>
      </c>
      <c r="D1831" s="2">
        <v>6600</v>
      </c>
      <c r="E1831" s="4">
        <v>5152.32</v>
      </c>
      <c r="G1831" s="1"/>
    </row>
    <row r="1832" spans="1:7" x14ac:dyDescent="0.25">
      <c r="A1832" s="7">
        <v>45047</v>
      </c>
      <c r="B1832" s="2" t="s">
        <v>8</v>
      </c>
      <c r="C1832" s="2" t="s">
        <v>12</v>
      </c>
      <c r="D1832" s="2">
        <v>6610</v>
      </c>
      <c r="E1832" s="4">
        <v>2531.7399999999998</v>
      </c>
      <c r="G1832" s="1"/>
    </row>
    <row r="1833" spans="1:7" x14ac:dyDescent="0.25">
      <c r="A1833" s="7">
        <v>45047</v>
      </c>
      <c r="B1833" s="2" t="s">
        <v>8</v>
      </c>
      <c r="C1833" s="2" t="s">
        <v>12</v>
      </c>
      <c r="D1833" s="2">
        <v>6620</v>
      </c>
      <c r="E1833" s="4">
        <v>1034.98</v>
      </c>
      <c r="G1833" s="1"/>
    </row>
    <row r="1834" spans="1:7" x14ac:dyDescent="0.25">
      <c r="A1834" s="7">
        <v>45047</v>
      </c>
      <c r="B1834" s="2" t="s">
        <v>8</v>
      </c>
      <c r="C1834" s="2" t="s">
        <v>12</v>
      </c>
      <c r="D1834" s="2">
        <v>6700</v>
      </c>
      <c r="E1834" s="4">
        <v>596.74</v>
      </c>
      <c r="G1834" s="1"/>
    </row>
    <row r="1835" spans="1:7" x14ac:dyDescent="0.25">
      <c r="A1835" s="7">
        <v>45047</v>
      </c>
      <c r="B1835" s="2" t="s">
        <v>8</v>
      </c>
      <c r="C1835" s="2" t="s">
        <v>12</v>
      </c>
      <c r="D1835" s="2">
        <v>6999</v>
      </c>
      <c r="E1835" s="4">
        <v>1654.41</v>
      </c>
      <c r="G1835" s="1"/>
    </row>
    <row r="1836" spans="1:7" x14ac:dyDescent="0.25">
      <c r="A1836" s="7">
        <v>45047</v>
      </c>
      <c r="B1836" s="2" t="s">
        <v>9</v>
      </c>
      <c r="C1836" s="2" t="s">
        <v>12</v>
      </c>
      <c r="D1836" s="2">
        <v>5100</v>
      </c>
      <c r="E1836" s="4">
        <v>21065.87</v>
      </c>
      <c r="G1836" s="1"/>
    </row>
    <row r="1837" spans="1:7" x14ac:dyDescent="0.25">
      <c r="A1837" s="7">
        <v>45047</v>
      </c>
      <c r="B1837" s="2" t="s">
        <v>9</v>
      </c>
      <c r="C1837" s="2" t="s">
        <v>12</v>
      </c>
      <c r="D1837" s="2">
        <v>5130</v>
      </c>
      <c r="E1837" s="4">
        <v>1238.22</v>
      </c>
      <c r="G1837" s="1"/>
    </row>
    <row r="1838" spans="1:7" x14ac:dyDescent="0.25">
      <c r="A1838" s="7">
        <v>45047</v>
      </c>
      <c r="B1838" s="2" t="s">
        <v>9</v>
      </c>
      <c r="C1838" s="2" t="s">
        <v>12</v>
      </c>
      <c r="D1838" s="2">
        <v>5140</v>
      </c>
      <c r="E1838" s="4">
        <v>518.74</v>
      </c>
      <c r="G1838" s="1"/>
    </row>
    <row r="1839" spans="1:7" x14ac:dyDescent="0.25">
      <c r="A1839" s="7">
        <v>45047</v>
      </c>
      <c r="B1839" s="2" t="s">
        <v>9</v>
      </c>
      <c r="C1839" s="2" t="s">
        <v>12</v>
      </c>
      <c r="D1839" s="2">
        <v>5200</v>
      </c>
      <c r="E1839" s="4">
        <v>1164.46</v>
      </c>
      <c r="G1839" s="1"/>
    </row>
    <row r="1840" spans="1:7" x14ac:dyDescent="0.25">
      <c r="A1840" s="7">
        <v>45047</v>
      </c>
      <c r="B1840" s="2" t="s">
        <v>9</v>
      </c>
      <c r="C1840" s="2" t="s">
        <v>12</v>
      </c>
      <c r="D1840" s="2">
        <v>5300</v>
      </c>
      <c r="E1840" s="4">
        <v>1019.03</v>
      </c>
      <c r="G1840" s="1"/>
    </row>
    <row r="1841" spans="1:7" x14ac:dyDescent="0.25">
      <c r="A1841" s="7">
        <v>45047</v>
      </c>
      <c r="B1841" s="2" t="s">
        <v>9</v>
      </c>
      <c r="C1841" s="2" t="s">
        <v>12</v>
      </c>
      <c r="D1841" s="2">
        <v>5400</v>
      </c>
      <c r="E1841" s="4">
        <v>630.47</v>
      </c>
      <c r="G1841" s="1"/>
    </row>
    <row r="1842" spans="1:7" x14ac:dyDescent="0.25">
      <c r="A1842" s="7">
        <v>45047</v>
      </c>
      <c r="B1842" s="2" t="s">
        <v>9</v>
      </c>
      <c r="C1842" s="2" t="s">
        <v>12</v>
      </c>
      <c r="D1842" s="2">
        <v>5500</v>
      </c>
      <c r="E1842" s="4">
        <v>19616.71</v>
      </c>
      <c r="G1842" s="1"/>
    </row>
    <row r="1843" spans="1:7" x14ac:dyDescent="0.25">
      <c r="A1843" s="7">
        <v>45047</v>
      </c>
      <c r="B1843" s="2" t="s">
        <v>9</v>
      </c>
      <c r="C1843" s="2" t="s">
        <v>12</v>
      </c>
      <c r="D1843" s="2">
        <v>5700</v>
      </c>
      <c r="E1843" s="4">
        <v>2583.12</v>
      </c>
      <c r="G1843" s="1"/>
    </row>
    <row r="1844" spans="1:7" x14ac:dyDescent="0.25">
      <c r="A1844" s="7">
        <v>45047</v>
      </c>
      <c r="B1844" s="2" t="s">
        <v>9</v>
      </c>
      <c r="C1844" s="2" t="s">
        <v>12</v>
      </c>
      <c r="D1844" s="2">
        <v>5800</v>
      </c>
      <c r="E1844" s="4">
        <v>1024.0899999999999</v>
      </c>
      <c r="G1844" s="1"/>
    </row>
    <row r="1845" spans="1:7" x14ac:dyDescent="0.25">
      <c r="A1845" s="7">
        <v>45047</v>
      </c>
      <c r="B1845" s="2" t="s">
        <v>9</v>
      </c>
      <c r="C1845" s="2" t="s">
        <v>12</v>
      </c>
      <c r="D1845" s="2">
        <v>6000</v>
      </c>
      <c r="E1845" s="4">
        <v>572.79</v>
      </c>
      <c r="G1845" s="1"/>
    </row>
    <row r="1846" spans="1:7" x14ac:dyDescent="0.25">
      <c r="A1846" s="7">
        <v>45047</v>
      </c>
      <c r="B1846" s="2" t="s">
        <v>9</v>
      </c>
      <c r="C1846" s="2" t="s">
        <v>12</v>
      </c>
      <c r="D1846" s="2">
        <v>6200</v>
      </c>
      <c r="E1846" s="4">
        <v>2520.59</v>
      </c>
      <c r="G1846" s="1"/>
    </row>
    <row r="1847" spans="1:7" x14ac:dyDescent="0.25">
      <c r="A1847" s="7">
        <v>45047</v>
      </c>
      <c r="B1847" s="2" t="s">
        <v>9</v>
      </c>
      <c r="C1847" s="2" t="s">
        <v>12</v>
      </c>
      <c r="D1847" s="2">
        <v>6400</v>
      </c>
      <c r="E1847" s="4">
        <v>3592.25</v>
      </c>
      <c r="G1847" s="1"/>
    </row>
    <row r="1848" spans="1:7" x14ac:dyDescent="0.25">
      <c r="A1848" s="7">
        <v>45047</v>
      </c>
      <c r="B1848" s="2" t="s">
        <v>9</v>
      </c>
      <c r="C1848" s="2" t="s">
        <v>12</v>
      </c>
      <c r="D1848" s="2">
        <v>6410</v>
      </c>
      <c r="E1848" s="4">
        <v>2662.55</v>
      </c>
      <c r="G1848" s="1"/>
    </row>
    <row r="1849" spans="1:7" x14ac:dyDescent="0.25">
      <c r="A1849" s="7">
        <v>45047</v>
      </c>
      <c r="B1849" s="2" t="s">
        <v>9</v>
      </c>
      <c r="C1849" s="2" t="s">
        <v>12</v>
      </c>
      <c r="D1849" s="2">
        <v>6420</v>
      </c>
      <c r="E1849" s="4">
        <v>2030.84</v>
      </c>
      <c r="G1849" s="1"/>
    </row>
    <row r="1850" spans="1:7" x14ac:dyDescent="0.25">
      <c r="A1850" s="7">
        <v>45047</v>
      </c>
      <c r="B1850" s="2" t="s">
        <v>9</v>
      </c>
      <c r="C1850" s="2" t="s">
        <v>12</v>
      </c>
      <c r="D1850" s="2">
        <v>6500</v>
      </c>
      <c r="E1850" s="4">
        <v>3056.58</v>
      </c>
      <c r="G1850" s="1"/>
    </row>
    <row r="1851" spans="1:7" x14ac:dyDescent="0.25">
      <c r="A1851" s="7">
        <v>45047</v>
      </c>
      <c r="B1851" s="2" t="s">
        <v>9</v>
      </c>
      <c r="C1851" s="2" t="s">
        <v>12</v>
      </c>
      <c r="D1851" s="2">
        <v>6600</v>
      </c>
      <c r="E1851" s="4">
        <v>5099.92</v>
      </c>
      <c r="G1851" s="1"/>
    </row>
    <row r="1852" spans="1:7" x14ac:dyDescent="0.25">
      <c r="A1852" s="7">
        <v>45047</v>
      </c>
      <c r="B1852" s="2" t="s">
        <v>9</v>
      </c>
      <c r="C1852" s="2" t="s">
        <v>12</v>
      </c>
      <c r="D1852" s="2">
        <v>6610</v>
      </c>
      <c r="E1852" s="4">
        <v>2685.3</v>
      </c>
      <c r="G1852" s="1"/>
    </row>
    <row r="1853" spans="1:7" x14ac:dyDescent="0.25">
      <c r="A1853" s="7">
        <v>45047</v>
      </c>
      <c r="B1853" s="2" t="s">
        <v>9</v>
      </c>
      <c r="C1853" s="2" t="s">
        <v>12</v>
      </c>
      <c r="D1853" s="2">
        <v>6620</v>
      </c>
      <c r="E1853" s="4">
        <v>1041.8699999999999</v>
      </c>
      <c r="G1853" s="1"/>
    </row>
    <row r="1854" spans="1:7" x14ac:dyDescent="0.25">
      <c r="A1854" s="7">
        <v>45047</v>
      </c>
      <c r="B1854" s="2" t="s">
        <v>9</v>
      </c>
      <c r="C1854" s="2" t="s">
        <v>12</v>
      </c>
      <c r="D1854" s="2">
        <v>6700</v>
      </c>
      <c r="E1854" s="4">
        <v>596.17999999999995</v>
      </c>
      <c r="G1854" s="1"/>
    </row>
    <row r="1855" spans="1:7" x14ac:dyDescent="0.25">
      <c r="A1855" s="7">
        <v>45047</v>
      </c>
      <c r="B1855" s="2" t="s">
        <v>9</v>
      </c>
      <c r="C1855" s="2" t="s">
        <v>12</v>
      </c>
      <c r="D1855" s="2">
        <v>6999</v>
      </c>
      <c r="E1855" s="4">
        <v>1701.62</v>
      </c>
      <c r="G1855" s="1"/>
    </row>
    <row r="1856" spans="1:7" x14ac:dyDescent="0.25">
      <c r="A1856" s="7">
        <v>45047</v>
      </c>
      <c r="B1856" s="2" t="s">
        <v>5</v>
      </c>
      <c r="C1856" s="2" t="s">
        <v>14</v>
      </c>
      <c r="D1856" s="2">
        <v>5100</v>
      </c>
      <c r="E1856" s="4">
        <v>12022.37</v>
      </c>
      <c r="G1856" s="1"/>
    </row>
    <row r="1857" spans="1:7" x14ac:dyDescent="0.25">
      <c r="A1857" s="7">
        <v>45047</v>
      </c>
      <c r="B1857" s="2" t="s">
        <v>5</v>
      </c>
      <c r="C1857" s="2" t="s">
        <v>14</v>
      </c>
      <c r="D1857" s="2">
        <v>5130</v>
      </c>
      <c r="E1857" s="4">
        <v>701.94</v>
      </c>
      <c r="G1857" s="1"/>
    </row>
    <row r="1858" spans="1:7" x14ac:dyDescent="0.25">
      <c r="A1858" s="7">
        <v>45047</v>
      </c>
      <c r="B1858" s="2" t="s">
        <v>5</v>
      </c>
      <c r="C1858" s="2" t="s">
        <v>14</v>
      </c>
      <c r="D1858" s="2">
        <v>5140</v>
      </c>
      <c r="E1858" s="4">
        <v>290</v>
      </c>
      <c r="G1858" s="1"/>
    </row>
    <row r="1859" spans="1:7" x14ac:dyDescent="0.25">
      <c r="A1859" s="7">
        <v>45047</v>
      </c>
      <c r="B1859" s="2" t="s">
        <v>5</v>
      </c>
      <c r="C1859" s="2" t="s">
        <v>14</v>
      </c>
      <c r="D1859" s="2">
        <v>5200</v>
      </c>
      <c r="E1859" s="4">
        <v>691.74</v>
      </c>
      <c r="G1859" s="1"/>
    </row>
    <row r="1860" spans="1:7" x14ac:dyDescent="0.25">
      <c r="A1860" s="7">
        <v>45047</v>
      </c>
      <c r="B1860" s="2" t="s">
        <v>5</v>
      </c>
      <c r="C1860" s="2" t="s">
        <v>14</v>
      </c>
      <c r="D1860" s="2">
        <v>5300</v>
      </c>
      <c r="E1860" s="4">
        <v>14730.4</v>
      </c>
      <c r="G1860" s="1"/>
    </row>
    <row r="1861" spans="1:7" x14ac:dyDescent="0.25">
      <c r="A1861" s="7">
        <v>45047</v>
      </c>
      <c r="B1861" s="2" t="s">
        <v>5</v>
      </c>
      <c r="C1861" s="2" t="s">
        <v>14</v>
      </c>
      <c r="D1861" s="2">
        <v>5400</v>
      </c>
      <c r="E1861" s="4">
        <v>395.04</v>
      </c>
      <c r="G1861" s="1"/>
    </row>
    <row r="1862" spans="1:7" x14ac:dyDescent="0.25">
      <c r="A1862" s="7">
        <v>45047</v>
      </c>
      <c r="B1862" s="2" t="s">
        <v>5</v>
      </c>
      <c r="C1862" s="2" t="s">
        <v>14</v>
      </c>
      <c r="D1862" s="2">
        <v>5500</v>
      </c>
      <c r="E1862" s="4">
        <v>11098.95</v>
      </c>
      <c r="G1862" s="1"/>
    </row>
    <row r="1863" spans="1:7" x14ac:dyDescent="0.25">
      <c r="A1863" s="7">
        <v>45047</v>
      </c>
      <c r="B1863" s="2" t="s">
        <v>5</v>
      </c>
      <c r="C1863" s="2" t="s">
        <v>14</v>
      </c>
      <c r="D1863" s="2">
        <v>5700</v>
      </c>
      <c r="E1863" s="4">
        <v>1446.53</v>
      </c>
      <c r="G1863" s="1"/>
    </row>
    <row r="1864" spans="1:7" x14ac:dyDescent="0.25">
      <c r="A1864" s="7">
        <v>45047</v>
      </c>
      <c r="B1864" s="2" t="s">
        <v>5</v>
      </c>
      <c r="C1864" s="2" t="s">
        <v>14</v>
      </c>
      <c r="D1864" s="2">
        <v>5800</v>
      </c>
      <c r="E1864" s="4">
        <v>594.46</v>
      </c>
      <c r="G1864" s="1"/>
    </row>
    <row r="1865" spans="1:7" x14ac:dyDescent="0.25">
      <c r="A1865" s="7">
        <v>45047</v>
      </c>
      <c r="B1865" s="2" t="s">
        <v>5</v>
      </c>
      <c r="C1865" s="2" t="s">
        <v>14</v>
      </c>
      <c r="D1865" s="2">
        <v>6000</v>
      </c>
      <c r="E1865" s="4">
        <v>298.8</v>
      </c>
      <c r="G1865" s="1"/>
    </row>
    <row r="1866" spans="1:7" x14ac:dyDescent="0.25">
      <c r="A1866" s="7">
        <v>45047</v>
      </c>
      <c r="B1866" s="2" t="s">
        <v>5</v>
      </c>
      <c r="C1866" s="2" t="s">
        <v>14</v>
      </c>
      <c r="D1866" s="2">
        <v>6200</v>
      </c>
      <c r="E1866" s="4">
        <v>1387.61</v>
      </c>
      <c r="G1866" s="1"/>
    </row>
    <row r="1867" spans="1:7" x14ac:dyDescent="0.25">
      <c r="A1867" s="7">
        <v>45047</v>
      </c>
      <c r="B1867" s="2" t="s">
        <v>5</v>
      </c>
      <c r="C1867" s="2" t="s">
        <v>14</v>
      </c>
      <c r="D1867" s="2">
        <v>6400</v>
      </c>
      <c r="E1867" s="4">
        <v>2116.96</v>
      </c>
      <c r="G1867" s="1"/>
    </row>
    <row r="1868" spans="1:7" x14ac:dyDescent="0.25">
      <c r="A1868" s="7">
        <v>45047</v>
      </c>
      <c r="B1868" s="2" t="s">
        <v>5</v>
      </c>
      <c r="C1868" s="2" t="s">
        <v>14</v>
      </c>
      <c r="D1868" s="2">
        <v>6410</v>
      </c>
      <c r="E1868" s="4">
        <v>1508.46</v>
      </c>
      <c r="G1868" s="1"/>
    </row>
    <row r="1869" spans="1:7" x14ac:dyDescent="0.25">
      <c r="A1869" s="7">
        <v>45047</v>
      </c>
      <c r="B1869" s="2" t="s">
        <v>5</v>
      </c>
      <c r="C1869" s="2" t="s">
        <v>14</v>
      </c>
      <c r="D1869" s="2">
        <v>6420</v>
      </c>
      <c r="E1869" s="4">
        <v>1062.6199999999999</v>
      </c>
      <c r="G1869" s="1"/>
    </row>
    <row r="1870" spans="1:7" x14ac:dyDescent="0.25">
      <c r="A1870" s="7">
        <v>45047</v>
      </c>
      <c r="B1870" s="2" t="s">
        <v>5</v>
      </c>
      <c r="C1870" s="2" t="s">
        <v>14</v>
      </c>
      <c r="D1870" s="2">
        <v>6500</v>
      </c>
      <c r="E1870" s="4">
        <v>1771.16</v>
      </c>
      <c r="G1870" s="1"/>
    </row>
    <row r="1871" spans="1:7" x14ac:dyDescent="0.25">
      <c r="A1871" s="7">
        <v>45047</v>
      </c>
      <c r="B1871" s="2" t="s">
        <v>5</v>
      </c>
      <c r="C1871" s="2" t="s">
        <v>14</v>
      </c>
      <c r="D1871" s="2">
        <v>6600</v>
      </c>
      <c r="E1871" s="4">
        <v>3004.15</v>
      </c>
      <c r="G1871" s="1"/>
    </row>
    <row r="1872" spans="1:7" x14ac:dyDescent="0.25">
      <c r="A1872" s="7">
        <v>45047</v>
      </c>
      <c r="B1872" s="2" t="s">
        <v>5</v>
      </c>
      <c r="C1872" s="2" t="s">
        <v>14</v>
      </c>
      <c r="D1872" s="2">
        <v>6610</v>
      </c>
      <c r="E1872" s="4">
        <v>1461.72</v>
      </c>
      <c r="G1872" s="1"/>
    </row>
    <row r="1873" spans="1:7" x14ac:dyDescent="0.25">
      <c r="A1873" s="7">
        <v>45047</v>
      </c>
      <c r="B1873" s="2" t="s">
        <v>5</v>
      </c>
      <c r="C1873" s="2" t="s">
        <v>14</v>
      </c>
      <c r="D1873" s="2">
        <v>6620</v>
      </c>
      <c r="E1873" s="4">
        <v>587.17999999999995</v>
      </c>
      <c r="G1873" s="1"/>
    </row>
    <row r="1874" spans="1:7" x14ac:dyDescent="0.25">
      <c r="A1874" s="7">
        <v>45047</v>
      </c>
      <c r="B1874" s="2" t="s">
        <v>5</v>
      </c>
      <c r="C1874" s="2" t="s">
        <v>14</v>
      </c>
      <c r="D1874" s="2">
        <v>6700</v>
      </c>
      <c r="E1874" s="4">
        <v>289.31</v>
      </c>
      <c r="G1874" s="1"/>
    </row>
    <row r="1875" spans="1:7" x14ac:dyDescent="0.25">
      <c r="A1875" s="7">
        <v>45047</v>
      </c>
      <c r="B1875" s="2" t="s">
        <v>5</v>
      </c>
      <c r="C1875" s="2" t="s">
        <v>14</v>
      </c>
      <c r="D1875" s="2">
        <v>6999</v>
      </c>
      <c r="E1875" s="4">
        <v>972.47</v>
      </c>
      <c r="G1875" s="1"/>
    </row>
    <row r="1876" spans="1:7" x14ac:dyDescent="0.25">
      <c r="A1876" s="7">
        <v>45047</v>
      </c>
      <c r="B1876" s="2" t="s">
        <v>8</v>
      </c>
      <c r="C1876" s="2" t="s">
        <v>14</v>
      </c>
      <c r="D1876" s="2">
        <v>5100</v>
      </c>
      <c r="E1876" s="4">
        <v>12103.85</v>
      </c>
      <c r="G1876" s="1"/>
    </row>
    <row r="1877" spans="1:7" x14ac:dyDescent="0.25">
      <c r="A1877" s="7">
        <v>45047</v>
      </c>
      <c r="B1877" s="2" t="s">
        <v>8</v>
      </c>
      <c r="C1877" s="2" t="s">
        <v>14</v>
      </c>
      <c r="D1877" s="2">
        <v>5130</v>
      </c>
      <c r="E1877" s="4">
        <v>692.13</v>
      </c>
      <c r="G1877" s="1"/>
    </row>
    <row r="1878" spans="1:7" x14ac:dyDescent="0.25">
      <c r="A1878" s="7">
        <v>45047</v>
      </c>
      <c r="B1878" s="2" t="s">
        <v>8</v>
      </c>
      <c r="C1878" s="2" t="s">
        <v>14</v>
      </c>
      <c r="D1878" s="2">
        <v>5140</v>
      </c>
      <c r="E1878" s="4">
        <v>290.86</v>
      </c>
      <c r="G1878" s="1"/>
    </row>
    <row r="1879" spans="1:7" x14ac:dyDescent="0.25">
      <c r="A1879" s="7">
        <v>45047</v>
      </c>
      <c r="B1879" s="2" t="s">
        <v>8</v>
      </c>
      <c r="C1879" s="2" t="s">
        <v>14</v>
      </c>
      <c r="D1879" s="2">
        <v>5200</v>
      </c>
      <c r="E1879" s="4">
        <v>699.36</v>
      </c>
      <c r="G1879" s="1"/>
    </row>
    <row r="1880" spans="1:7" x14ac:dyDescent="0.25">
      <c r="A1880" s="7">
        <v>45047</v>
      </c>
      <c r="B1880" s="2" t="s">
        <v>8</v>
      </c>
      <c r="C1880" s="2" t="s">
        <v>14</v>
      </c>
      <c r="D1880" s="2">
        <v>5300</v>
      </c>
      <c r="E1880" s="4">
        <v>16147.73</v>
      </c>
      <c r="G1880" s="1"/>
    </row>
    <row r="1881" spans="1:7" x14ac:dyDescent="0.25">
      <c r="A1881" s="7">
        <v>45047</v>
      </c>
      <c r="B1881" s="2" t="s">
        <v>8</v>
      </c>
      <c r="C1881" s="2" t="s">
        <v>14</v>
      </c>
      <c r="D1881" s="2">
        <v>5400</v>
      </c>
      <c r="E1881" s="4">
        <v>402.53</v>
      </c>
      <c r="G1881" s="1"/>
    </row>
    <row r="1882" spans="1:7" x14ac:dyDescent="0.25">
      <c r="A1882" s="7">
        <v>45047</v>
      </c>
      <c r="B1882" s="2" t="s">
        <v>8</v>
      </c>
      <c r="C1882" s="2" t="s">
        <v>14</v>
      </c>
      <c r="D1882" s="2">
        <v>5500</v>
      </c>
      <c r="E1882" s="4">
        <v>10954.92</v>
      </c>
      <c r="G1882" s="1"/>
    </row>
    <row r="1883" spans="1:7" x14ac:dyDescent="0.25">
      <c r="A1883" s="7">
        <v>45047</v>
      </c>
      <c r="B1883" s="2" t="s">
        <v>8</v>
      </c>
      <c r="C1883" s="2" t="s">
        <v>14</v>
      </c>
      <c r="D1883" s="2">
        <v>5700</v>
      </c>
      <c r="E1883" s="4">
        <v>1483.59</v>
      </c>
      <c r="G1883" s="1"/>
    </row>
    <row r="1884" spans="1:7" x14ac:dyDescent="0.25">
      <c r="A1884" s="7">
        <v>45047</v>
      </c>
      <c r="B1884" s="2" t="s">
        <v>8</v>
      </c>
      <c r="C1884" s="2" t="s">
        <v>14</v>
      </c>
      <c r="D1884" s="2">
        <v>5800</v>
      </c>
      <c r="E1884" s="4">
        <v>602.99</v>
      </c>
      <c r="G1884" s="1"/>
    </row>
    <row r="1885" spans="1:7" x14ac:dyDescent="0.25">
      <c r="A1885" s="7">
        <v>45047</v>
      </c>
      <c r="B1885" s="2" t="s">
        <v>8</v>
      </c>
      <c r="C1885" s="2" t="s">
        <v>14</v>
      </c>
      <c r="D1885" s="2">
        <v>6000</v>
      </c>
      <c r="E1885" s="4">
        <v>296.12</v>
      </c>
      <c r="G1885" s="1"/>
    </row>
    <row r="1886" spans="1:7" x14ac:dyDescent="0.25">
      <c r="A1886" s="7">
        <v>45047</v>
      </c>
      <c r="B1886" s="2" t="s">
        <v>8</v>
      </c>
      <c r="C1886" s="2" t="s">
        <v>14</v>
      </c>
      <c r="D1886" s="2">
        <v>6200</v>
      </c>
      <c r="E1886" s="4">
        <v>1502.62</v>
      </c>
      <c r="G1886" s="1"/>
    </row>
    <row r="1887" spans="1:7" x14ac:dyDescent="0.25">
      <c r="A1887" s="7">
        <v>45047</v>
      </c>
      <c r="B1887" s="2" t="s">
        <v>8</v>
      </c>
      <c r="C1887" s="2" t="s">
        <v>14</v>
      </c>
      <c r="D1887" s="2">
        <v>6400</v>
      </c>
      <c r="E1887" s="4">
        <v>2188.5100000000002</v>
      </c>
      <c r="G1887" s="1"/>
    </row>
    <row r="1888" spans="1:7" x14ac:dyDescent="0.25">
      <c r="A1888" s="7">
        <v>45047</v>
      </c>
      <c r="B1888" s="2" t="s">
        <v>8</v>
      </c>
      <c r="C1888" s="2" t="s">
        <v>14</v>
      </c>
      <c r="D1888" s="2">
        <v>6410</v>
      </c>
      <c r="E1888" s="4">
        <v>1484.76</v>
      </c>
      <c r="G1888" s="1"/>
    </row>
    <row r="1889" spans="1:7" x14ac:dyDescent="0.25">
      <c r="A1889" s="7">
        <v>45047</v>
      </c>
      <c r="B1889" s="2" t="s">
        <v>8</v>
      </c>
      <c r="C1889" s="2" t="s">
        <v>14</v>
      </c>
      <c r="D1889" s="2">
        <v>6420</v>
      </c>
      <c r="E1889" s="4">
        <v>1180.92</v>
      </c>
      <c r="G1889" s="1"/>
    </row>
    <row r="1890" spans="1:7" x14ac:dyDescent="0.25">
      <c r="A1890" s="7">
        <v>45047</v>
      </c>
      <c r="B1890" s="2" t="s">
        <v>8</v>
      </c>
      <c r="C1890" s="2" t="s">
        <v>14</v>
      </c>
      <c r="D1890" s="2">
        <v>6500</v>
      </c>
      <c r="E1890" s="4">
        <v>1837.45</v>
      </c>
      <c r="G1890" s="1"/>
    </row>
    <row r="1891" spans="1:7" x14ac:dyDescent="0.25">
      <c r="A1891" s="7">
        <v>45047</v>
      </c>
      <c r="B1891" s="2" t="s">
        <v>8</v>
      </c>
      <c r="C1891" s="2" t="s">
        <v>14</v>
      </c>
      <c r="D1891" s="2">
        <v>6600</v>
      </c>
      <c r="E1891" s="4">
        <v>3059.91</v>
      </c>
      <c r="G1891" s="1"/>
    </row>
    <row r="1892" spans="1:7" x14ac:dyDescent="0.25">
      <c r="A1892" s="7">
        <v>45047</v>
      </c>
      <c r="B1892" s="2" t="s">
        <v>8</v>
      </c>
      <c r="C1892" s="2" t="s">
        <v>14</v>
      </c>
      <c r="D1892" s="2">
        <v>6610</v>
      </c>
      <c r="E1892" s="4">
        <v>1495.24</v>
      </c>
      <c r="G1892" s="1"/>
    </row>
    <row r="1893" spans="1:7" x14ac:dyDescent="0.25">
      <c r="A1893" s="7">
        <v>45047</v>
      </c>
      <c r="B1893" s="2" t="s">
        <v>8</v>
      </c>
      <c r="C1893" s="2" t="s">
        <v>14</v>
      </c>
      <c r="D1893" s="2">
        <v>6620</v>
      </c>
      <c r="E1893" s="4">
        <v>585.6</v>
      </c>
      <c r="G1893" s="1"/>
    </row>
    <row r="1894" spans="1:7" x14ac:dyDescent="0.25">
      <c r="A1894" s="7">
        <v>45047</v>
      </c>
      <c r="B1894" s="2" t="s">
        <v>8</v>
      </c>
      <c r="C1894" s="2" t="s">
        <v>14</v>
      </c>
      <c r="D1894" s="2">
        <v>6700</v>
      </c>
      <c r="E1894" s="4">
        <v>403.93</v>
      </c>
      <c r="G1894" s="1"/>
    </row>
    <row r="1895" spans="1:7" x14ac:dyDescent="0.25">
      <c r="A1895" s="7">
        <v>45047</v>
      </c>
      <c r="B1895" s="2" t="s">
        <v>8</v>
      </c>
      <c r="C1895" s="2" t="s">
        <v>14</v>
      </c>
      <c r="D1895" s="2">
        <v>6999</v>
      </c>
      <c r="E1895" s="4">
        <v>971.38</v>
      </c>
      <c r="G1895" s="1"/>
    </row>
    <row r="1896" spans="1:7" x14ac:dyDescent="0.25">
      <c r="A1896" s="7">
        <v>45047</v>
      </c>
      <c r="B1896" s="2" t="s">
        <v>9</v>
      </c>
      <c r="C1896" s="2" t="s">
        <v>14</v>
      </c>
      <c r="D1896" s="2">
        <v>5100</v>
      </c>
      <c r="E1896" s="4">
        <v>12275.09</v>
      </c>
      <c r="G1896" s="1"/>
    </row>
    <row r="1897" spans="1:7" x14ac:dyDescent="0.25">
      <c r="A1897" s="7">
        <v>45047</v>
      </c>
      <c r="B1897" s="2" t="s">
        <v>9</v>
      </c>
      <c r="C1897" s="2" t="s">
        <v>14</v>
      </c>
      <c r="D1897" s="2">
        <v>5130</v>
      </c>
      <c r="E1897" s="4">
        <v>807.13</v>
      </c>
      <c r="G1897" s="1"/>
    </row>
    <row r="1898" spans="1:7" x14ac:dyDescent="0.25">
      <c r="A1898" s="7">
        <v>45047</v>
      </c>
      <c r="B1898" s="2" t="s">
        <v>9</v>
      </c>
      <c r="C1898" s="2" t="s">
        <v>14</v>
      </c>
      <c r="D1898" s="2">
        <v>5140</v>
      </c>
      <c r="E1898" s="4">
        <v>294.36</v>
      </c>
      <c r="G1898" s="1"/>
    </row>
    <row r="1899" spans="1:7" x14ac:dyDescent="0.25">
      <c r="A1899" s="7">
        <v>45047</v>
      </c>
      <c r="B1899" s="2" t="s">
        <v>9</v>
      </c>
      <c r="C1899" s="2" t="s">
        <v>14</v>
      </c>
      <c r="D1899" s="2">
        <v>5200</v>
      </c>
      <c r="E1899" s="4">
        <v>675.25</v>
      </c>
      <c r="G1899" s="1"/>
    </row>
    <row r="1900" spans="1:7" x14ac:dyDescent="0.25">
      <c r="A1900" s="7">
        <v>45047</v>
      </c>
      <c r="B1900" s="2" t="s">
        <v>9</v>
      </c>
      <c r="C1900" s="2" t="s">
        <v>14</v>
      </c>
      <c r="D1900" s="2">
        <v>5300</v>
      </c>
      <c r="E1900" s="4">
        <v>11689.37</v>
      </c>
      <c r="G1900" s="1"/>
    </row>
    <row r="1901" spans="1:7" x14ac:dyDescent="0.25">
      <c r="A1901" s="7">
        <v>45047</v>
      </c>
      <c r="B1901" s="2" t="s">
        <v>9</v>
      </c>
      <c r="C1901" s="2" t="s">
        <v>14</v>
      </c>
      <c r="D1901" s="2">
        <v>5400</v>
      </c>
      <c r="E1901" s="4">
        <v>401.72</v>
      </c>
      <c r="G1901" s="1"/>
    </row>
    <row r="1902" spans="1:7" x14ac:dyDescent="0.25">
      <c r="A1902" s="7">
        <v>45047</v>
      </c>
      <c r="B1902" s="2" t="s">
        <v>9</v>
      </c>
      <c r="C1902" s="2" t="s">
        <v>14</v>
      </c>
      <c r="D1902" s="2">
        <v>5500</v>
      </c>
      <c r="E1902" s="4">
        <v>11885.89</v>
      </c>
      <c r="G1902" s="1"/>
    </row>
    <row r="1903" spans="1:7" x14ac:dyDescent="0.25">
      <c r="A1903" s="7">
        <v>45047</v>
      </c>
      <c r="B1903" s="2" t="s">
        <v>9</v>
      </c>
      <c r="C1903" s="2" t="s">
        <v>14</v>
      </c>
      <c r="D1903" s="2">
        <v>5700</v>
      </c>
      <c r="E1903" s="4">
        <v>1609.74</v>
      </c>
      <c r="G1903" s="1"/>
    </row>
    <row r="1904" spans="1:7" x14ac:dyDescent="0.25">
      <c r="A1904" s="7">
        <v>45047</v>
      </c>
      <c r="B1904" s="2" t="s">
        <v>9</v>
      </c>
      <c r="C1904" s="2" t="s">
        <v>14</v>
      </c>
      <c r="D1904" s="2">
        <v>5800</v>
      </c>
      <c r="E1904" s="4">
        <v>593.55999999999995</v>
      </c>
      <c r="G1904" s="1"/>
    </row>
    <row r="1905" spans="1:7" x14ac:dyDescent="0.25">
      <c r="A1905" s="7">
        <v>45047</v>
      </c>
      <c r="B1905" s="2" t="s">
        <v>9</v>
      </c>
      <c r="C1905" s="2" t="s">
        <v>14</v>
      </c>
      <c r="D1905" s="2">
        <v>6000</v>
      </c>
      <c r="E1905" s="4">
        <v>302.83</v>
      </c>
      <c r="G1905" s="1"/>
    </row>
    <row r="1906" spans="1:7" x14ac:dyDescent="0.25">
      <c r="A1906" s="7">
        <v>45047</v>
      </c>
      <c r="B1906" s="2" t="s">
        <v>9</v>
      </c>
      <c r="C1906" s="2" t="s">
        <v>14</v>
      </c>
      <c r="D1906" s="2">
        <v>6200</v>
      </c>
      <c r="E1906" s="4">
        <v>1495.42</v>
      </c>
      <c r="G1906" s="1"/>
    </row>
    <row r="1907" spans="1:7" x14ac:dyDescent="0.25">
      <c r="A1907" s="7">
        <v>45047</v>
      </c>
      <c r="B1907" s="2" t="s">
        <v>9</v>
      </c>
      <c r="C1907" s="2" t="s">
        <v>14</v>
      </c>
      <c r="D1907" s="2">
        <v>6400</v>
      </c>
      <c r="E1907" s="4">
        <v>2149.85</v>
      </c>
      <c r="G1907" s="1"/>
    </row>
    <row r="1908" spans="1:7" x14ac:dyDescent="0.25">
      <c r="A1908" s="7">
        <v>45047</v>
      </c>
      <c r="B1908" s="2" t="s">
        <v>9</v>
      </c>
      <c r="C1908" s="2" t="s">
        <v>14</v>
      </c>
      <c r="D1908" s="2">
        <v>6410</v>
      </c>
      <c r="E1908" s="4">
        <v>1595.69</v>
      </c>
      <c r="G1908" s="1"/>
    </row>
    <row r="1909" spans="1:7" x14ac:dyDescent="0.25">
      <c r="A1909" s="7">
        <v>45047</v>
      </c>
      <c r="B1909" s="2" t="s">
        <v>9</v>
      </c>
      <c r="C1909" s="2" t="s">
        <v>14</v>
      </c>
      <c r="D1909" s="2">
        <v>6420</v>
      </c>
      <c r="E1909" s="4">
        <v>1198.3900000000001</v>
      </c>
      <c r="G1909" s="1"/>
    </row>
    <row r="1910" spans="1:7" x14ac:dyDescent="0.25">
      <c r="A1910" s="7">
        <v>45047</v>
      </c>
      <c r="B1910" s="2" t="s">
        <v>9</v>
      </c>
      <c r="C1910" s="2" t="s">
        <v>14</v>
      </c>
      <c r="D1910" s="2">
        <v>6500</v>
      </c>
      <c r="E1910" s="4">
        <v>1862.79</v>
      </c>
      <c r="G1910" s="1"/>
    </row>
    <row r="1911" spans="1:7" x14ac:dyDescent="0.25">
      <c r="A1911" s="7">
        <v>45047</v>
      </c>
      <c r="B1911" s="2" t="s">
        <v>9</v>
      </c>
      <c r="C1911" s="2" t="s">
        <v>14</v>
      </c>
      <c r="D1911" s="2">
        <v>6600</v>
      </c>
      <c r="E1911" s="4">
        <v>3106.73</v>
      </c>
      <c r="G1911" s="1"/>
    </row>
    <row r="1912" spans="1:7" x14ac:dyDescent="0.25">
      <c r="A1912" s="7">
        <v>45047</v>
      </c>
      <c r="B1912" s="2" t="s">
        <v>9</v>
      </c>
      <c r="C1912" s="2" t="s">
        <v>14</v>
      </c>
      <c r="D1912" s="2">
        <v>6610</v>
      </c>
      <c r="E1912" s="4">
        <v>1580.11</v>
      </c>
      <c r="G1912" s="1"/>
    </row>
    <row r="1913" spans="1:7" x14ac:dyDescent="0.25">
      <c r="A1913" s="7">
        <v>45047</v>
      </c>
      <c r="B1913" s="2" t="s">
        <v>9</v>
      </c>
      <c r="C1913" s="2" t="s">
        <v>14</v>
      </c>
      <c r="D1913" s="2">
        <v>6620</v>
      </c>
      <c r="E1913" s="4">
        <v>602.42999999999995</v>
      </c>
      <c r="G1913" s="1"/>
    </row>
    <row r="1914" spans="1:7" x14ac:dyDescent="0.25">
      <c r="A1914" s="7">
        <v>45047</v>
      </c>
      <c r="B1914" s="2" t="s">
        <v>9</v>
      </c>
      <c r="C1914" s="2" t="s">
        <v>14</v>
      </c>
      <c r="D1914" s="2">
        <v>6700</v>
      </c>
      <c r="E1914" s="4">
        <v>401.53</v>
      </c>
      <c r="G1914" s="1"/>
    </row>
    <row r="1915" spans="1:7" x14ac:dyDescent="0.25">
      <c r="A1915" s="7">
        <v>45047</v>
      </c>
      <c r="B1915" s="2" t="s">
        <v>9</v>
      </c>
      <c r="C1915" s="2" t="s">
        <v>14</v>
      </c>
      <c r="D1915" s="2">
        <v>6999</v>
      </c>
      <c r="E1915" s="4">
        <v>969.54</v>
      </c>
      <c r="G1915" s="1"/>
    </row>
    <row r="1916" spans="1:7" x14ac:dyDescent="0.25">
      <c r="A1916" s="7">
        <v>45078</v>
      </c>
      <c r="B1916" s="2" t="s">
        <v>5</v>
      </c>
      <c r="C1916" s="2" t="s">
        <v>6</v>
      </c>
      <c r="D1916" s="2">
        <v>3100</v>
      </c>
      <c r="E1916" s="4">
        <v>-605089.22</v>
      </c>
      <c r="G1916" s="1"/>
    </row>
    <row r="1917" spans="1:7" x14ac:dyDescent="0.25">
      <c r="A1917" s="7">
        <v>45078</v>
      </c>
      <c r="B1917" s="2" t="s">
        <v>5</v>
      </c>
      <c r="C1917" s="2" t="s">
        <v>6</v>
      </c>
      <c r="D1917" s="2">
        <v>3200</v>
      </c>
      <c r="E1917" s="4">
        <v>-579419.55000000005</v>
      </c>
      <c r="G1917" s="1"/>
    </row>
    <row r="1918" spans="1:7" x14ac:dyDescent="0.25">
      <c r="A1918" s="7">
        <v>45078</v>
      </c>
      <c r="B1918" s="2" t="s">
        <v>5</v>
      </c>
      <c r="C1918" s="2" t="s">
        <v>6</v>
      </c>
      <c r="D1918" s="2">
        <v>3300</v>
      </c>
      <c r="E1918" s="4">
        <v>-9806.2800000000007</v>
      </c>
      <c r="G1918" s="1"/>
    </row>
    <row r="1919" spans="1:7" x14ac:dyDescent="0.25">
      <c r="A1919" s="7">
        <v>45078</v>
      </c>
      <c r="B1919" s="2" t="s">
        <v>5</v>
      </c>
      <c r="C1919" s="2" t="s">
        <v>6</v>
      </c>
      <c r="D1919" s="2">
        <v>3400</v>
      </c>
      <c r="E1919" s="4">
        <v>-962.89</v>
      </c>
      <c r="G1919" s="1"/>
    </row>
    <row r="1920" spans="1:7" x14ac:dyDescent="0.25">
      <c r="A1920" s="7">
        <v>45078</v>
      </c>
      <c r="B1920" s="2" t="s">
        <v>5</v>
      </c>
      <c r="C1920" s="2" t="s">
        <v>6</v>
      </c>
      <c r="D1920" s="2">
        <v>3900</v>
      </c>
      <c r="E1920" s="4">
        <v>-502.71</v>
      </c>
      <c r="G1920" s="1"/>
    </row>
    <row r="1921" spans="1:7" x14ac:dyDescent="0.25">
      <c r="A1921" s="7">
        <v>45078</v>
      </c>
      <c r="B1921" s="2" t="s">
        <v>8</v>
      </c>
      <c r="C1921" s="2" t="s">
        <v>6</v>
      </c>
      <c r="D1921" s="2">
        <v>3100</v>
      </c>
      <c r="E1921" s="4">
        <v>-790064.04</v>
      </c>
      <c r="G1921" s="1"/>
    </row>
    <row r="1922" spans="1:7" x14ac:dyDescent="0.25">
      <c r="A1922" s="7">
        <v>45078</v>
      </c>
      <c r="B1922" s="2" t="s">
        <v>8</v>
      </c>
      <c r="C1922" s="2" t="s">
        <v>6</v>
      </c>
      <c r="D1922" s="2">
        <v>3200</v>
      </c>
      <c r="E1922" s="4">
        <v>-739371.86</v>
      </c>
      <c r="G1922" s="1"/>
    </row>
    <row r="1923" spans="1:7" x14ac:dyDescent="0.25">
      <c r="A1923" s="7">
        <v>45078</v>
      </c>
      <c r="B1923" s="2" t="s">
        <v>8</v>
      </c>
      <c r="C1923" s="2" t="s">
        <v>6</v>
      </c>
      <c r="D1923" s="2">
        <v>3300</v>
      </c>
      <c r="E1923" s="4">
        <v>-20121.009999999998</v>
      </c>
      <c r="G1923" s="1"/>
    </row>
    <row r="1924" spans="1:7" x14ac:dyDescent="0.25">
      <c r="A1924" s="7">
        <v>45078</v>
      </c>
      <c r="B1924" s="2" t="s">
        <v>8</v>
      </c>
      <c r="C1924" s="2" t="s">
        <v>6</v>
      </c>
      <c r="D1924" s="2">
        <v>3400</v>
      </c>
      <c r="E1924" s="4">
        <v>-1948.84</v>
      </c>
      <c r="G1924" s="1"/>
    </row>
    <row r="1925" spans="1:7" x14ac:dyDescent="0.25">
      <c r="A1925" s="7">
        <v>45078</v>
      </c>
      <c r="B1925" s="2" t="s">
        <v>8</v>
      </c>
      <c r="C1925" s="2" t="s">
        <v>6</v>
      </c>
      <c r="D1925" s="2">
        <v>3900</v>
      </c>
      <c r="E1925" s="4">
        <v>-967.46</v>
      </c>
      <c r="G1925" s="1"/>
    </row>
    <row r="1926" spans="1:7" x14ac:dyDescent="0.25">
      <c r="A1926" s="7">
        <v>45078</v>
      </c>
      <c r="B1926" s="2" t="s">
        <v>9</v>
      </c>
      <c r="C1926" s="2" t="s">
        <v>6</v>
      </c>
      <c r="D1926" s="2">
        <v>3100</v>
      </c>
      <c r="E1926" s="4">
        <v>-714166.92</v>
      </c>
      <c r="G1926" s="1"/>
    </row>
    <row r="1927" spans="1:7" x14ac:dyDescent="0.25">
      <c r="A1927" s="7">
        <v>45078</v>
      </c>
      <c r="B1927" s="2" t="s">
        <v>9</v>
      </c>
      <c r="C1927" s="2" t="s">
        <v>6</v>
      </c>
      <c r="D1927" s="2">
        <v>3200</v>
      </c>
      <c r="E1927" s="4">
        <v>-698065.29</v>
      </c>
      <c r="G1927" s="1"/>
    </row>
    <row r="1928" spans="1:7" x14ac:dyDescent="0.25">
      <c r="A1928" s="7">
        <v>45078</v>
      </c>
      <c r="B1928" s="2" t="s">
        <v>9</v>
      </c>
      <c r="C1928" s="2" t="s">
        <v>6</v>
      </c>
      <c r="D1928" s="2">
        <v>3300</v>
      </c>
      <c r="E1928" s="4">
        <v>-19760.22</v>
      </c>
      <c r="G1928" s="1"/>
    </row>
    <row r="1929" spans="1:7" x14ac:dyDescent="0.25">
      <c r="A1929" s="7">
        <v>45078</v>
      </c>
      <c r="B1929" s="2" t="s">
        <v>9</v>
      </c>
      <c r="C1929" s="2" t="s">
        <v>6</v>
      </c>
      <c r="D1929" s="2">
        <v>3400</v>
      </c>
      <c r="E1929" s="4">
        <v>-3007.48</v>
      </c>
      <c r="G1929" s="1"/>
    </row>
    <row r="1930" spans="1:7" x14ac:dyDescent="0.25">
      <c r="A1930" s="7">
        <v>45078</v>
      </c>
      <c r="B1930" s="2" t="s">
        <v>9</v>
      </c>
      <c r="C1930" s="2" t="s">
        <v>6</v>
      </c>
      <c r="D1930" s="2">
        <v>3900</v>
      </c>
      <c r="E1930" s="4">
        <v>-1473.91</v>
      </c>
      <c r="G1930" s="1"/>
    </row>
    <row r="1931" spans="1:7" x14ac:dyDescent="0.25">
      <c r="A1931" s="7">
        <v>45078</v>
      </c>
      <c r="B1931" s="2" t="s">
        <v>5</v>
      </c>
      <c r="C1931" s="2" t="s">
        <v>10</v>
      </c>
      <c r="D1931" s="2">
        <v>4100</v>
      </c>
      <c r="E1931" s="4">
        <v>265555.92</v>
      </c>
      <c r="G1931" s="1"/>
    </row>
    <row r="1932" spans="1:7" x14ac:dyDescent="0.25">
      <c r="A1932" s="7">
        <v>45078</v>
      </c>
      <c r="B1932" s="2" t="s">
        <v>5</v>
      </c>
      <c r="C1932" s="2" t="s">
        <v>10</v>
      </c>
      <c r="D1932" s="2">
        <v>4110</v>
      </c>
      <c r="E1932" s="4">
        <v>58769.38</v>
      </c>
      <c r="G1932" s="1"/>
    </row>
    <row r="1933" spans="1:7" x14ac:dyDescent="0.25">
      <c r="A1933" s="7">
        <v>45078</v>
      </c>
      <c r="B1933" s="2" t="s">
        <v>5</v>
      </c>
      <c r="C1933" s="2" t="s">
        <v>10</v>
      </c>
      <c r="D1933" s="2">
        <v>4130</v>
      </c>
      <c r="E1933" s="4">
        <v>23902.11</v>
      </c>
      <c r="G1933" s="1"/>
    </row>
    <row r="1934" spans="1:7" x14ac:dyDescent="0.25">
      <c r="A1934" s="7">
        <v>45078</v>
      </c>
      <c r="B1934" s="2" t="s">
        <v>5</v>
      </c>
      <c r="C1934" s="2" t="s">
        <v>10</v>
      </c>
      <c r="D1934" s="2">
        <v>4140</v>
      </c>
      <c r="E1934" s="4">
        <v>7180.74</v>
      </c>
      <c r="G1934" s="1"/>
    </row>
    <row r="1935" spans="1:7" x14ac:dyDescent="0.25">
      <c r="A1935" s="7">
        <v>45078</v>
      </c>
      <c r="B1935" s="2" t="s">
        <v>5</v>
      </c>
      <c r="C1935" s="2" t="s">
        <v>10</v>
      </c>
      <c r="D1935" s="2">
        <v>4200</v>
      </c>
      <c r="E1935" s="4">
        <v>288848.78999999998</v>
      </c>
      <c r="G1935" s="1"/>
    </row>
    <row r="1936" spans="1:7" x14ac:dyDescent="0.25">
      <c r="A1936" s="7">
        <v>45078</v>
      </c>
      <c r="B1936" s="2" t="s">
        <v>5</v>
      </c>
      <c r="C1936" s="2" t="s">
        <v>10</v>
      </c>
      <c r="D1936" s="2">
        <v>4300</v>
      </c>
      <c r="E1936" s="4">
        <v>23141.06</v>
      </c>
      <c r="G1936" s="1"/>
    </row>
    <row r="1937" spans="1:7" x14ac:dyDescent="0.25">
      <c r="A1937" s="7">
        <v>45078</v>
      </c>
      <c r="B1937" s="2" t="s">
        <v>5</v>
      </c>
      <c r="C1937" s="2" t="s">
        <v>10</v>
      </c>
      <c r="D1937" s="2">
        <v>4400</v>
      </c>
      <c r="E1937" s="4">
        <v>17885.52</v>
      </c>
      <c r="G1937" s="1"/>
    </row>
    <row r="1938" spans="1:7" x14ac:dyDescent="0.25">
      <c r="A1938" s="7">
        <v>45078</v>
      </c>
      <c r="B1938" s="2" t="s">
        <v>5</v>
      </c>
      <c r="C1938" s="2" t="s">
        <v>10</v>
      </c>
      <c r="D1938" s="2">
        <v>4500</v>
      </c>
      <c r="E1938" s="4">
        <v>36353.83</v>
      </c>
      <c r="G1938" s="1"/>
    </row>
    <row r="1939" spans="1:7" x14ac:dyDescent="0.25">
      <c r="A1939" s="7">
        <v>45078</v>
      </c>
      <c r="B1939" s="2" t="s">
        <v>5</v>
      </c>
      <c r="C1939" s="2" t="s">
        <v>10</v>
      </c>
      <c r="D1939" s="2">
        <v>4700</v>
      </c>
      <c r="E1939" s="4">
        <v>96671.41</v>
      </c>
      <c r="G1939" s="1"/>
    </row>
    <row r="1940" spans="1:7" x14ac:dyDescent="0.25">
      <c r="A1940" s="7">
        <v>45078</v>
      </c>
      <c r="B1940" s="2" t="s">
        <v>5</v>
      </c>
      <c r="C1940" s="2" t="s">
        <v>10</v>
      </c>
      <c r="D1940" s="2">
        <v>4800</v>
      </c>
      <c r="E1940" s="4">
        <v>169657.55</v>
      </c>
      <c r="G1940" s="1"/>
    </row>
    <row r="1941" spans="1:7" x14ac:dyDescent="0.25">
      <c r="A1941" s="7">
        <v>45078</v>
      </c>
      <c r="B1941" s="2" t="s">
        <v>5</v>
      </c>
      <c r="C1941" s="2" t="s">
        <v>10</v>
      </c>
      <c r="D1941" s="2">
        <v>4900</v>
      </c>
      <c r="E1941" s="4">
        <v>24067.02</v>
      </c>
      <c r="G1941" s="1"/>
    </row>
    <row r="1942" spans="1:7" x14ac:dyDescent="0.25">
      <c r="A1942" s="7">
        <v>45078</v>
      </c>
      <c r="B1942" s="2" t="s">
        <v>5</v>
      </c>
      <c r="C1942" s="2" t="s">
        <v>10</v>
      </c>
      <c r="D1942" s="2">
        <v>4950</v>
      </c>
      <c r="E1942" s="4">
        <v>47018.69</v>
      </c>
      <c r="G1942" s="1"/>
    </row>
    <row r="1943" spans="1:7" x14ac:dyDescent="0.25">
      <c r="A1943" s="7">
        <v>45078</v>
      </c>
      <c r="B1943" s="2" t="s">
        <v>5</v>
      </c>
      <c r="C1943" s="2" t="s">
        <v>10</v>
      </c>
      <c r="D1943" s="2">
        <v>4999</v>
      </c>
      <c r="E1943" s="4">
        <v>-200186.66</v>
      </c>
      <c r="G1943" s="1"/>
    </row>
    <row r="1944" spans="1:7" x14ac:dyDescent="0.25">
      <c r="A1944" s="7">
        <v>45078</v>
      </c>
      <c r="B1944" s="2" t="s">
        <v>8</v>
      </c>
      <c r="C1944" s="2" t="s">
        <v>10</v>
      </c>
      <c r="D1944" s="2">
        <v>4100</v>
      </c>
      <c r="E1944" s="4">
        <v>305096.06</v>
      </c>
      <c r="G1944" s="1"/>
    </row>
    <row r="1945" spans="1:7" x14ac:dyDescent="0.25">
      <c r="A1945" s="7">
        <v>45078</v>
      </c>
      <c r="B1945" s="2" t="s">
        <v>8</v>
      </c>
      <c r="C1945" s="2" t="s">
        <v>10</v>
      </c>
      <c r="D1945" s="2">
        <v>4110</v>
      </c>
      <c r="E1945" s="4">
        <v>59076.7</v>
      </c>
      <c r="G1945" s="1"/>
    </row>
    <row r="1946" spans="1:7" x14ac:dyDescent="0.25">
      <c r="A1946" s="7">
        <v>45078</v>
      </c>
      <c r="B1946" s="2" t="s">
        <v>8</v>
      </c>
      <c r="C1946" s="2" t="s">
        <v>10</v>
      </c>
      <c r="D1946" s="2">
        <v>4130</v>
      </c>
      <c r="E1946" s="4">
        <v>25655.14</v>
      </c>
      <c r="G1946" s="1"/>
    </row>
    <row r="1947" spans="1:7" x14ac:dyDescent="0.25">
      <c r="A1947" s="7">
        <v>45078</v>
      </c>
      <c r="B1947" s="2" t="s">
        <v>8</v>
      </c>
      <c r="C1947" s="2" t="s">
        <v>10</v>
      </c>
      <c r="D1947" s="2">
        <v>4140</v>
      </c>
      <c r="E1947" s="4">
        <v>11363.06</v>
      </c>
      <c r="G1947" s="1"/>
    </row>
    <row r="1948" spans="1:7" x14ac:dyDescent="0.25">
      <c r="A1948" s="7">
        <v>45078</v>
      </c>
      <c r="B1948" s="2" t="s">
        <v>8</v>
      </c>
      <c r="C1948" s="2" t="s">
        <v>10</v>
      </c>
      <c r="D1948" s="2">
        <v>4200</v>
      </c>
      <c r="E1948" s="4">
        <v>318081.36</v>
      </c>
      <c r="G1948" s="1"/>
    </row>
    <row r="1949" spans="1:7" x14ac:dyDescent="0.25">
      <c r="A1949" s="7">
        <v>45078</v>
      </c>
      <c r="B1949" s="2" t="s">
        <v>8</v>
      </c>
      <c r="C1949" s="2" t="s">
        <v>10</v>
      </c>
      <c r="D1949" s="2">
        <v>4300</v>
      </c>
      <c r="E1949" s="4">
        <v>42395.15</v>
      </c>
      <c r="G1949" s="1"/>
    </row>
    <row r="1950" spans="1:7" x14ac:dyDescent="0.25">
      <c r="A1950" s="7">
        <v>45078</v>
      </c>
      <c r="B1950" s="2" t="s">
        <v>8</v>
      </c>
      <c r="C1950" s="2" t="s">
        <v>10</v>
      </c>
      <c r="D1950" s="2">
        <v>4400</v>
      </c>
      <c r="E1950" s="4">
        <v>28152.73</v>
      </c>
      <c r="G1950" s="1"/>
    </row>
    <row r="1951" spans="1:7" x14ac:dyDescent="0.25">
      <c r="A1951" s="7">
        <v>45078</v>
      </c>
      <c r="B1951" s="2" t="s">
        <v>8</v>
      </c>
      <c r="C1951" s="2" t="s">
        <v>10</v>
      </c>
      <c r="D1951" s="2">
        <v>4500</v>
      </c>
      <c r="E1951" s="4">
        <v>49103</v>
      </c>
      <c r="G1951" s="1"/>
    </row>
    <row r="1952" spans="1:7" x14ac:dyDescent="0.25">
      <c r="A1952" s="7">
        <v>45078</v>
      </c>
      <c r="B1952" s="2" t="s">
        <v>8</v>
      </c>
      <c r="C1952" s="2" t="s">
        <v>10</v>
      </c>
      <c r="D1952" s="2">
        <v>4700</v>
      </c>
      <c r="E1952" s="4">
        <v>140701.89000000001</v>
      </c>
      <c r="G1952" s="1"/>
    </row>
    <row r="1953" spans="1:7" x14ac:dyDescent="0.25">
      <c r="A1953" s="7">
        <v>45078</v>
      </c>
      <c r="B1953" s="2" t="s">
        <v>8</v>
      </c>
      <c r="C1953" s="2" t="s">
        <v>10</v>
      </c>
      <c r="D1953" s="2">
        <v>4800</v>
      </c>
      <c r="E1953" s="4">
        <v>169415.8</v>
      </c>
      <c r="G1953" s="1"/>
    </row>
    <row r="1954" spans="1:7" x14ac:dyDescent="0.25">
      <c r="A1954" s="7">
        <v>45078</v>
      </c>
      <c r="B1954" s="2" t="s">
        <v>8</v>
      </c>
      <c r="C1954" s="2" t="s">
        <v>10</v>
      </c>
      <c r="D1954" s="2">
        <v>4900</v>
      </c>
      <c r="E1954" s="4">
        <v>36463.31</v>
      </c>
      <c r="G1954" s="1"/>
    </row>
    <row r="1955" spans="1:7" x14ac:dyDescent="0.25">
      <c r="A1955" s="7">
        <v>45078</v>
      </c>
      <c r="B1955" s="2" t="s">
        <v>8</v>
      </c>
      <c r="C1955" s="2" t="s">
        <v>10</v>
      </c>
      <c r="D1955" s="2">
        <v>4950</v>
      </c>
      <c r="E1955" s="4">
        <v>37394.14</v>
      </c>
      <c r="G1955" s="1"/>
    </row>
    <row r="1956" spans="1:7" x14ac:dyDescent="0.25">
      <c r="A1956" s="7">
        <v>45078</v>
      </c>
      <c r="B1956" s="2" t="s">
        <v>8</v>
      </c>
      <c r="C1956" s="2" t="s">
        <v>10</v>
      </c>
      <c r="D1956" s="2">
        <v>4999</v>
      </c>
      <c r="E1956" s="4">
        <v>-233843.68</v>
      </c>
      <c r="G1956" s="1"/>
    </row>
    <row r="1957" spans="1:7" x14ac:dyDescent="0.25">
      <c r="A1957" s="7">
        <v>45078</v>
      </c>
      <c r="B1957" s="2" t="s">
        <v>9</v>
      </c>
      <c r="C1957" s="2" t="s">
        <v>10</v>
      </c>
      <c r="D1957" s="2">
        <v>4100</v>
      </c>
      <c r="E1957" s="4">
        <v>346688.85</v>
      </c>
      <c r="G1957" s="1"/>
    </row>
    <row r="1958" spans="1:7" x14ac:dyDescent="0.25">
      <c r="A1958" s="7">
        <v>45078</v>
      </c>
      <c r="B1958" s="2" t="s">
        <v>9</v>
      </c>
      <c r="C1958" s="2" t="s">
        <v>10</v>
      </c>
      <c r="D1958" s="2">
        <v>4110</v>
      </c>
      <c r="E1958" s="4">
        <v>66566.62</v>
      </c>
      <c r="G1958" s="1"/>
    </row>
    <row r="1959" spans="1:7" x14ac:dyDescent="0.25">
      <c r="A1959" s="7">
        <v>45078</v>
      </c>
      <c r="B1959" s="2" t="s">
        <v>9</v>
      </c>
      <c r="C1959" s="2" t="s">
        <v>10</v>
      </c>
      <c r="D1959" s="2">
        <v>4130</v>
      </c>
      <c r="E1959" s="4">
        <v>33080.980000000003</v>
      </c>
      <c r="G1959" s="1"/>
    </row>
    <row r="1960" spans="1:7" x14ac:dyDescent="0.25">
      <c r="A1960" s="7">
        <v>45078</v>
      </c>
      <c r="B1960" s="2" t="s">
        <v>9</v>
      </c>
      <c r="C1960" s="2" t="s">
        <v>10</v>
      </c>
      <c r="D1960" s="2">
        <v>4140</v>
      </c>
      <c r="E1960" s="4">
        <v>13303.51</v>
      </c>
      <c r="G1960" s="1"/>
    </row>
    <row r="1961" spans="1:7" x14ac:dyDescent="0.25">
      <c r="A1961" s="7">
        <v>45078</v>
      </c>
      <c r="B1961" s="2" t="s">
        <v>9</v>
      </c>
      <c r="C1961" s="2" t="s">
        <v>10</v>
      </c>
      <c r="D1961" s="2">
        <v>4200</v>
      </c>
      <c r="E1961" s="4">
        <v>361975.81</v>
      </c>
      <c r="G1961" s="1"/>
    </row>
    <row r="1962" spans="1:7" x14ac:dyDescent="0.25">
      <c r="A1962" s="7">
        <v>45078</v>
      </c>
      <c r="B1962" s="2" t="s">
        <v>9</v>
      </c>
      <c r="C1962" s="2" t="s">
        <v>10</v>
      </c>
      <c r="D1962" s="2">
        <v>4300</v>
      </c>
      <c r="E1962" s="4">
        <v>46384.42</v>
      </c>
      <c r="G1962" s="1"/>
    </row>
    <row r="1963" spans="1:7" x14ac:dyDescent="0.25">
      <c r="A1963" s="7">
        <v>45078</v>
      </c>
      <c r="B1963" s="2" t="s">
        <v>9</v>
      </c>
      <c r="C1963" s="2" t="s">
        <v>10</v>
      </c>
      <c r="D1963" s="2">
        <v>4400</v>
      </c>
      <c r="E1963" s="4">
        <v>26978.62</v>
      </c>
      <c r="G1963" s="1"/>
    </row>
    <row r="1964" spans="1:7" x14ac:dyDescent="0.25">
      <c r="A1964" s="7">
        <v>45078</v>
      </c>
      <c r="B1964" s="2" t="s">
        <v>9</v>
      </c>
      <c r="C1964" s="2" t="s">
        <v>10</v>
      </c>
      <c r="D1964" s="2">
        <v>4500</v>
      </c>
      <c r="E1964" s="4">
        <v>53081.440000000002</v>
      </c>
      <c r="G1964" s="1"/>
    </row>
    <row r="1965" spans="1:7" x14ac:dyDescent="0.25">
      <c r="A1965" s="7">
        <v>45078</v>
      </c>
      <c r="B1965" s="2" t="s">
        <v>9</v>
      </c>
      <c r="C1965" s="2" t="s">
        <v>10</v>
      </c>
      <c r="D1965" s="2">
        <v>4700</v>
      </c>
      <c r="E1965" s="4">
        <v>161133.63</v>
      </c>
      <c r="G1965" s="1"/>
    </row>
    <row r="1966" spans="1:7" x14ac:dyDescent="0.25">
      <c r="A1966" s="7">
        <v>45078</v>
      </c>
      <c r="B1966" s="2" t="s">
        <v>9</v>
      </c>
      <c r="C1966" s="2" t="s">
        <v>10</v>
      </c>
      <c r="D1966" s="2">
        <v>4800</v>
      </c>
      <c r="E1966" s="4">
        <v>182319.83</v>
      </c>
      <c r="G1966" s="1"/>
    </row>
    <row r="1967" spans="1:7" x14ac:dyDescent="0.25">
      <c r="A1967" s="7">
        <v>45078</v>
      </c>
      <c r="B1967" s="2" t="s">
        <v>9</v>
      </c>
      <c r="C1967" s="2" t="s">
        <v>10</v>
      </c>
      <c r="D1967" s="2">
        <v>4900</v>
      </c>
      <c r="E1967" s="4">
        <v>42681.98</v>
      </c>
      <c r="G1967" s="1"/>
    </row>
    <row r="1968" spans="1:7" x14ac:dyDescent="0.25">
      <c r="A1968" s="7">
        <v>45078</v>
      </c>
      <c r="B1968" s="2" t="s">
        <v>9</v>
      </c>
      <c r="C1968" s="2" t="s">
        <v>10</v>
      </c>
      <c r="D1968" s="2">
        <v>4950</v>
      </c>
      <c r="E1968" s="4">
        <v>35912.730000000003</v>
      </c>
      <c r="G1968" s="1"/>
    </row>
    <row r="1969" spans="1:7" x14ac:dyDescent="0.25">
      <c r="A1969" s="7">
        <v>45078</v>
      </c>
      <c r="B1969" s="2" t="s">
        <v>9</v>
      </c>
      <c r="C1969" s="2" t="s">
        <v>10</v>
      </c>
      <c r="D1969" s="2">
        <v>4999</v>
      </c>
      <c r="E1969" s="4">
        <v>-247298.55</v>
      </c>
      <c r="G1969" s="1"/>
    </row>
    <row r="1970" spans="1:7" x14ac:dyDescent="0.25">
      <c r="A1970" s="7">
        <v>45078</v>
      </c>
      <c r="B1970" s="2" t="s">
        <v>5</v>
      </c>
      <c r="C1970" s="2" t="s">
        <v>12</v>
      </c>
      <c r="D1970" s="2">
        <v>5100</v>
      </c>
      <c r="E1970" s="4">
        <v>19289.41</v>
      </c>
      <c r="G1970" s="1"/>
    </row>
    <row r="1971" spans="1:7" x14ac:dyDescent="0.25">
      <c r="A1971" s="7">
        <v>45078</v>
      </c>
      <c r="B1971" s="2" t="s">
        <v>5</v>
      </c>
      <c r="C1971" s="2" t="s">
        <v>12</v>
      </c>
      <c r="D1971" s="2">
        <v>5130</v>
      </c>
      <c r="E1971" s="4">
        <v>1154.8800000000001</v>
      </c>
      <c r="G1971" s="1"/>
    </row>
    <row r="1972" spans="1:7" x14ac:dyDescent="0.25">
      <c r="A1972" s="7">
        <v>45078</v>
      </c>
      <c r="B1972" s="2" t="s">
        <v>5</v>
      </c>
      <c r="C1972" s="2" t="s">
        <v>12</v>
      </c>
      <c r="D1972" s="2">
        <v>5140</v>
      </c>
      <c r="E1972" s="4">
        <v>485.73</v>
      </c>
      <c r="G1972" s="1"/>
    </row>
    <row r="1973" spans="1:7" x14ac:dyDescent="0.25">
      <c r="A1973" s="7">
        <v>45078</v>
      </c>
      <c r="B1973" s="2" t="s">
        <v>5</v>
      </c>
      <c r="C1973" s="2" t="s">
        <v>12</v>
      </c>
      <c r="D1973" s="2">
        <v>5200</v>
      </c>
      <c r="E1973" s="4">
        <v>1090.19</v>
      </c>
      <c r="G1973" s="1"/>
    </row>
    <row r="1974" spans="1:7" x14ac:dyDescent="0.25">
      <c r="A1974" s="7">
        <v>45078</v>
      </c>
      <c r="B1974" s="2" t="s">
        <v>5</v>
      </c>
      <c r="C1974" s="2" t="s">
        <v>12</v>
      </c>
      <c r="D1974" s="2">
        <v>5300</v>
      </c>
      <c r="E1974" s="4">
        <v>1008.08</v>
      </c>
      <c r="G1974" s="1"/>
    </row>
    <row r="1975" spans="1:7" x14ac:dyDescent="0.25">
      <c r="A1975" s="7">
        <v>45078</v>
      </c>
      <c r="B1975" s="2" t="s">
        <v>5</v>
      </c>
      <c r="C1975" s="2" t="s">
        <v>12</v>
      </c>
      <c r="D1975" s="2">
        <v>5400</v>
      </c>
      <c r="E1975" s="4">
        <v>584.79</v>
      </c>
      <c r="G1975" s="1"/>
    </row>
    <row r="1976" spans="1:7" x14ac:dyDescent="0.25">
      <c r="A1976" s="7">
        <v>45078</v>
      </c>
      <c r="B1976" s="2" t="s">
        <v>5</v>
      </c>
      <c r="C1976" s="2" t="s">
        <v>12</v>
      </c>
      <c r="D1976" s="2">
        <v>5500</v>
      </c>
      <c r="E1976" s="4">
        <v>18673.3</v>
      </c>
      <c r="G1976" s="1"/>
    </row>
    <row r="1977" spans="1:7" x14ac:dyDescent="0.25">
      <c r="A1977" s="7">
        <v>45078</v>
      </c>
      <c r="B1977" s="2" t="s">
        <v>5</v>
      </c>
      <c r="C1977" s="2" t="s">
        <v>12</v>
      </c>
      <c r="D1977" s="2">
        <v>5700</v>
      </c>
      <c r="E1977" s="4">
        <v>2353.9299999999998</v>
      </c>
      <c r="G1977" s="1"/>
    </row>
    <row r="1978" spans="1:7" x14ac:dyDescent="0.25">
      <c r="A1978" s="7">
        <v>45078</v>
      </c>
      <c r="B1978" s="2" t="s">
        <v>5</v>
      </c>
      <c r="C1978" s="2" t="s">
        <v>12</v>
      </c>
      <c r="D1978" s="2">
        <v>5800</v>
      </c>
      <c r="E1978" s="4">
        <v>984.73</v>
      </c>
      <c r="G1978" s="1"/>
    </row>
    <row r="1979" spans="1:7" x14ac:dyDescent="0.25">
      <c r="A1979" s="7">
        <v>45078</v>
      </c>
      <c r="B1979" s="2" t="s">
        <v>5</v>
      </c>
      <c r="C1979" s="2" t="s">
        <v>12</v>
      </c>
      <c r="D1979" s="2">
        <v>6000</v>
      </c>
      <c r="E1979" s="4">
        <v>521.46</v>
      </c>
      <c r="G1979" s="1"/>
    </row>
    <row r="1980" spans="1:7" x14ac:dyDescent="0.25">
      <c r="A1980" s="7">
        <v>45078</v>
      </c>
      <c r="B1980" s="2" t="s">
        <v>5</v>
      </c>
      <c r="C1980" s="2" t="s">
        <v>12</v>
      </c>
      <c r="D1980" s="2">
        <v>6200</v>
      </c>
      <c r="E1980" s="4">
        <v>2412.59</v>
      </c>
      <c r="G1980" s="1"/>
    </row>
    <row r="1981" spans="1:7" x14ac:dyDescent="0.25">
      <c r="A1981" s="7">
        <v>45078</v>
      </c>
      <c r="B1981" s="2" t="s">
        <v>5</v>
      </c>
      <c r="C1981" s="2" t="s">
        <v>12</v>
      </c>
      <c r="D1981" s="2">
        <v>6400</v>
      </c>
      <c r="E1981" s="4">
        <v>3450.78</v>
      </c>
      <c r="G1981" s="1"/>
    </row>
    <row r="1982" spans="1:7" x14ac:dyDescent="0.25">
      <c r="A1982" s="7">
        <v>45078</v>
      </c>
      <c r="B1982" s="2" t="s">
        <v>5</v>
      </c>
      <c r="C1982" s="2" t="s">
        <v>12</v>
      </c>
      <c r="D1982" s="2">
        <v>6410</v>
      </c>
      <c r="E1982" s="4">
        <v>2505.14</v>
      </c>
      <c r="G1982" s="1"/>
    </row>
    <row r="1983" spans="1:7" x14ac:dyDescent="0.25">
      <c r="A1983" s="7">
        <v>45078</v>
      </c>
      <c r="B1983" s="2" t="s">
        <v>5</v>
      </c>
      <c r="C1983" s="2" t="s">
        <v>12</v>
      </c>
      <c r="D1983" s="2">
        <v>6420</v>
      </c>
      <c r="E1983" s="4">
        <v>1840.54</v>
      </c>
      <c r="G1983" s="1"/>
    </row>
    <row r="1984" spans="1:7" x14ac:dyDescent="0.25">
      <c r="A1984" s="7">
        <v>45078</v>
      </c>
      <c r="B1984" s="2" t="s">
        <v>5</v>
      </c>
      <c r="C1984" s="2" t="s">
        <v>12</v>
      </c>
      <c r="D1984" s="2">
        <v>6500</v>
      </c>
      <c r="E1984" s="4">
        <v>2900.36</v>
      </c>
      <c r="G1984" s="1"/>
    </row>
    <row r="1985" spans="1:7" x14ac:dyDescent="0.25">
      <c r="A1985" s="7">
        <v>45078</v>
      </c>
      <c r="B1985" s="2" t="s">
        <v>5</v>
      </c>
      <c r="C1985" s="2" t="s">
        <v>12</v>
      </c>
      <c r="D1985" s="2">
        <v>6600</v>
      </c>
      <c r="E1985" s="4">
        <v>4988.0600000000004</v>
      </c>
      <c r="G1985" s="1"/>
    </row>
    <row r="1986" spans="1:7" x14ac:dyDescent="0.25">
      <c r="A1986" s="7">
        <v>45078</v>
      </c>
      <c r="B1986" s="2" t="s">
        <v>5</v>
      </c>
      <c r="C1986" s="2" t="s">
        <v>12</v>
      </c>
      <c r="D1986" s="2">
        <v>6610</v>
      </c>
      <c r="E1986" s="4">
        <v>2413</v>
      </c>
      <c r="G1986" s="1"/>
    </row>
    <row r="1987" spans="1:7" x14ac:dyDescent="0.25">
      <c r="A1987" s="7">
        <v>45078</v>
      </c>
      <c r="B1987" s="2" t="s">
        <v>5</v>
      </c>
      <c r="C1987" s="2" t="s">
        <v>12</v>
      </c>
      <c r="D1987" s="2">
        <v>6620</v>
      </c>
      <c r="E1987" s="4">
        <v>975.39</v>
      </c>
      <c r="G1987" s="1"/>
    </row>
    <row r="1988" spans="1:7" x14ac:dyDescent="0.25">
      <c r="A1988" s="7">
        <v>45078</v>
      </c>
      <c r="B1988" s="2" t="s">
        <v>5</v>
      </c>
      <c r="C1988" s="2" t="s">
        <v>12</v>
      </c>
      <c r="D1988" s="2">
        <v>6700</v>
      </c>
      <c r="E1988" s="4">
        <v>564.5</v>
      </c>
      <c r="G1988" s="1"/>
    </row>
    <row r="1989" spans="1:7" x14ac:dyDescent="0.25">
      <c r="A1989" s="7">
        <v>45078</v>
      </c>
      <c r="B1989" s="2" t="s">
        <v>5</v>
      </c>
      <c r="C1989" s="2" t="s">
        <v>12</v>
      </c>
      <c r="D1989" s="2">
        <v>6999</v>
      </c>
      <c r="E1989" s="4">
        <v>1546.62</v>
      </c>
      <c r="G1989" s="1"/>
    </row>
    <row r="1990" spans="1:7" x14ac:dyDescent="0.25">
      <c r="A1990" s="7">
        <v>45078</v>
      </c>
      <c r="B1990" s="2" t="s">
        <v>8</v>
      </c>
      <c r="C1990" s="2" t="s">
        <v>12</v>
      </c>
      <c r="D1990" s="2">
        <v>5100</v>
      </c>
      <c r="E1990" s="4">
        <v>20539.52</v>
      </c>
      <c r="G1990" s="1"/>
    </row>
    <row r="1991" spans="1:7" x14ac:dyDescent="0.25">
      <c r="A1991" s="7">
        <v>45078</v>
      </c>
      <c r="B1991" s="2" t="s">
        <v>8</v>
      </c>
      <c r="C1991" s="2" t="s">
        <v>12</v>
      </c>
      <c r="D1991" s="2">
        <v>5130</v>
      </c>
      <c r="E1991" s="4">
        <v>1230.51</v>
      </c>
      <c r="G1991" s="1"/>
    </row>
    <row r="1992" spans="1:7" x14ac:dyDescent="0.25">
      <c r="A1992" s="7">
        <v>45078</v>
      </c>
      <c r="B1992" s="2" t="s">
        <v>8</v>
      </c>
      <c r="C1992" s="2" t="s">
        <v>12</v>
      </c>
      <c r="D1992" s="2">
        <v>5140</v>
      </c>
      <c r="E1992" s="4">
        <v>511.45</v>
      </c>
      <c r="G1992" s="1"/>
    </row>
    <row r="1993" spans="1:7" x14ac:dyDescent="0.25">
      <c r="A1993" s="7">
        <v>45078</v>
      </c>
      <c r="B1993" s="2" t="s">
        <v>8</v>
      </c>
      <c r="C1993" s="2" t="s">
        <v>12</v>
      </c>
      <c r="D1993" s="2">
        <v>5200</v>
      </c>
      <c r="E1993" s="4">
        <v>1099.25</v>
      </c>
      <c r="G1993" s="1"/>
    </row>
    <row r="1994" spans="1:7" x14ac:dyDescent="0.25">
      <c r="A1994" s="7">
        <v>45078</v>
      </c>
      <c r="B1994" s="2" t="s">
        <v>8</v>
      </c>
      <c r="C1994" s="2" t="s">
        <v>12</v>
      </c>
      <c r="D1994" s="2">
        <v>5300</v>
      </c>
      <c r="E1994" s="4">
        <v>1036.57</v>
      </c>
      <c r="G1994" s="1"/>
    </row>
    <row r="1995" spans="1:7" x14ac:dyDescent="0.25">
      <c r="A1995" s="7">
        <v>45078</v>
      </c>
      <c r="B1995" s="2" t="s">
        <v>8</v>
      </c>
      <c r="C1995" s="2" t="s">
        <v>12</v>
      </c>
      <c r="D1995" s="2">
        <v>5400</v>
      </c>
      <c r="E1995" s="4">
        <v>602.74</v>
      </c>
      <c r="G1995" s="1"/>
    </row>
    <row r="1996" spans="1:7" x14ac:dyDescent="0.25">
      <c r="A1996" s="7">
        <v>45078</v>
      </c>
      <c r="B1996" s="2" t="s">
        <v>8</v>
      </c>
      <c r="C1996" s="2" t="s">
        <v>12</v>
      </c>
      <c r="D1996" s="2">
        <v>5500</v>
      </c>
      <c r="E1996" s="4">
        <v>18415.86</v>
      </c>
      <c r="G1996" s="1"/>
    </row>
    <row r="1997" spans="1:7" x14ac:dyDescent="0.25">
      <c r="A1997" s="7">
        <v>45078</v>
      </c>
      <c r="B1997" s="2" t="s">
        <v>8</v>
      </c>
      <c r="C1997" s="2" t="s">
        <v>12</v>
      </c>
      <c r="D1997" s="2">
        <v>5700</v>
      </c>
      <c r="E1997" s="4">
        <v>2531.63</v>
      </c>
      <c r="G1997" s="1"/>
    </row>
    <row r="1998" spans="1:7" x14ac:dyDescent="0.25">
      <c r="A1998" s="7">
        <v>45078</v>
      </c>
      <c r="B1998" s="2" t="s">
        <v>8</v>
      </c>
      <c r="C1998" s="2" t="s">
        <v>12</v>
      </c>
      <c r="D1998" s="2">
        <v>5800</v>
      </c>
      <c r="E1998" s="4">
        <v>1038.76</v>
      </c>
      <c r="G1998" s="1"/>
    </row>
    <row r="1999" spans="1:7" x14ac:dyDescent="0.25">
      <c r="A1999" s="7">
        <v>45078</v>
      </c>
      <c r="B1999" s="2" t="s">
        <v>8</v>
      </c>
      <c r="C1999" s="2" t="s">
        <v>12</v>
      </c>
      <c r="D1999" s="2">
        <v>6000</v>
      </c>
      <c r="E1999" s="4">
        <v>563.42999999999995</v>
      </c>
      <c r="G1999" s="1"/>
    </row>
    <row r="2000" spans="1:7" x14ac:dyDescent="0.25">
      <c r="A2000" s="7">
        <v>45078</v>
      </c>
      <c r="B2000" s="2" t="s">
        <v>8</v>
      </c>
      <c r="C2000" s="2" t="s">
        <v>12</v>
      </c>
      <c r="D2000" s="2">
        <v>6200</v>
      </c>
      <c r="E2000" s="4">
        <v>2491.2800000000002</v>
      </c>
      <c r="G2000" s="1"/>
    </row>
    <row r="2001" spans="1:7" x14ac:dyDescent="0.25">
      <c r="A2001" s="7">
        <v>45078</v>
      </c>
      <c r="B2001" s="2" t="s">
        <v>8</v>
      </c>
      <c r="C2001" s="2" t="s">
        <v>12</v>
      </c>
      <c r="D2001" s="2">
        <v>6400</v>
      </c>
      <c r="E2001" s="4">
        <v>3616.27</v>
      </c>
      <c r="G2001" s="1"/>
    </row>
    <row r="2002" spans="1:7" x14ac:dyDescent="0.25">
      <c r="A2002" s="7">
        <v>45078</v>
      </c>
      <c r="B2002" s="2" t="s">
        <v>8</v>
      </c>
      <c r="C2002" s="2" t="s">
        <v>12</v>
      </c>
      <c r="D2002" s="2">
        <v>6410</v>
      </c>
      <c r="E2002" s="4">
        <v>2599.71</v>
      </c>
      <c r="G2002" s="1"/>
    </row>
    <row r="2003" spans="1:7" x14ac:dyDescent="0.25">
      <c r="A2003" s="7">
        <v>45078</v>
      </c>
      <c r="B2003" s="2" t="s">
        <v>8</v>
      </c>
      <c r="C2003" s="2" t="s">
        <v>12</v>
      </c>
      <c r="D2003" s="2">
        <v>6420</v>
      </c>
      <c r="E2003" s="4">
        <v>1941.05</v>
      </c>
      <c r="G2003" s="1"/>
    </row>
    <row r="2004" spans="1:7" x14ac:dyDescent="0.25">
      <c r="A2004" s="7">
        <v>45078</v>
      </c>
      <c r="B2004" s="2" t="s">
        <v>8</v>
      </c>
      <c r="C2004" s="2" t="s">
        <v>12</v>
      </c>
      <c r="D2004" s="2">
        <v>6500</v>
      </c>
      <c r="E2004" s="4">
        <v>3069.35</v>
      </c>
      <c r="G2004" s="1"/>
    </row>
    <row r="2005" spans="1:7" x14ac:dyDescent="0.25">
      <c r="A2005" s="7">
        <v>45078</v>
      </c>
      <c r="B2005" s="2" t="s">
        <v>8</v>
      </c>
      <c r="C2005" s="2" t="s">
        <v>12</v>
      </c>
      <c r="D2005" s="2">
        <v>6600</v>
      </c>
      <c r="E2005" s="4">
        <v>5195.58</v>
      </c>
      <c r="G2005" s="1"/>
    </row>
    <row r="2006" spans="1:7" x14ac:dyDescent="0.25">
      <c r="A2006" s="7">
        <v>45078</v>
      </c>
      <c r="B2006" s="2" t="s">
        <v>8</v>
      </c>
      <c r="C2006" s="2" t="s">
        <v>12</v>
      </c>
      <c r="D2006" s="2">
        <v>6610</v>
      </c>
      <c r="E2006" s="4">
        <v>2559.3000000000002</v>
      </c>
      <c r="G2006" s="1"/>
    </row>
    <row r="2007" spans="1:7" x14ac:dyDescent="0.25">
      <c r="A2007" s="7">
        <v>45078</v>
      </c>
      <c r="B2007" s="2" t="s">
        <v>8</v>
      </c>
      <c r="C2007" s="2" t="s">
        <v>12</v>
      </c>
      <c r="D2007" s="2">
        <v>6620</v>
      </c>
      <c r="E2007" s="4">
        <v>998.96</v>
      </c>
      <c r="G2007" s="1"/>
    </row>
    <row r="2008" spans="1:7" x14ac:dyDescent="0.25">
      <c r="A2008" s="7">
        <v>45078</v>
      </c>
      <c r="B2008" s="2" t="s">
        <v>8</v>
      </c>
      <c r="C2008" s="2" t="s">
        <v>12</v>
      </c>
      <c r="D2008" s="2">
        <v>6700</v>
      </c>
      <c r="E2008" s="4">
        <v>602.54999999999995</v>
      </c>
      <c r="G2008" s="1"/>
    </row>
    <row r="2009" spans="1:7" x14ac:dyDescent="0.25">
      <c r="A2009" s="7">
        <v>45078</v>
      </c>
      <c r="B2009" s="2" t="s">
        <v>8</v>
      </c>
      <c r="C2009" s="2" t="s">
        <v>12</v>
      </c>
      <c r="D2009" s="2">
        <v>6999</v>
      </c>
      <c r="E2009" s="4">
        <v>1623.58</v>
      </c>
      <c r="G2009" s="1"/>
    </row>
    <row r="2010" spans="1:7" x14ac:dyDescent="0.25">
      <c r="A2010" s="7">
        <v>45078</v>
      </c>
      <c r="B2010" s="2" t="s">
        <v>9</v>
      </c>
      <c r="C2010" s="2" t="s">
        <v>12</v>
      </c>
      <c r="D2010" s="2">
        <v>5100</v>
      </c>
      <c r="E2010" s="4">
        <v>21300.46</v>
      </c>
      <c r="G2010" s="1"/>
    </row>
    <row r="2011" spans="1:7" x14ac:dyDescent="0.25">
      <c r="A2011" s="7">
        <v>45078</v>
      </c>
      <c r="B2011" s="2" t="s">
        <v>9</v>
      </c>
      <c r="C2011" s="2" t="s">
        <v>12</v>
      </c>
      <c r="D2011" s="2">
        <v>5130</v>
      </c>
      <c r="E2011" s="4">
        <v>1288.93</v>
      </c>
      <c r="G2011" s="1"/>
    </row>
    <row r="2012" spans="1:7" x14ac:dyDescent="0.25">
      <c r="A2012" s="7">
        <v>45078</v>
      </c>
      <c r="B2012" s="2" t="s">
        <v>9</v>
      </c>
      <c r="C2012" s="2" t="s">
        <v>12</v>
      </c>
      <c r="D2012" s="2">
        <v>5140</v>
      </c>
      <c r="E2012" s="4">
        <v>543.99</v>
      </c>
      <c r="G2012" s="1"/>
    </row>
    <row r="2013" spans="1:7" x14ac:dyDescent="0.25">
      <c r="A2013" s="7">
        <v>45078</v>
      </c>
      <c r="B2013" s="2" t="s">
        <v>9</v>
      </c>
      <c r="C2013" s="2" t="s">
        <v>12</v>
      </c>
      <c r="D2013" s="2">
        <v>5200</v>
      </c>
      <c r="E2013" s="4">
        <v>1163.51</v>
      </c>
      <c r="G2013" s="1"/>
    </row>
    <row r="2014" spans="1:7" x14ac:dyDescent="0.25">
      <c r="A2014" s="7">
        <v>45078</v>
      </c>
      <c r="B2014" s="2" t="s">
        <v>9</v>
      </c>
      <c r="C2014" s="2" t="s">
        <v>12</v>
      </c>
      <c r="D2014" s="2">
        <v>5300</v>
      </c>
      <c r="E2014" s="4">
        <v>1044.74</v>
      </c>
      <c r="G2014" s="1"/>
    </row>
    <row r="2015" spans="1:7" x14ac:dyDescent="0.25">
      <c r="A2015" s="7">
        <v>45078</v>
      </c>
      <c r="B2015" s="2" t="s">
        <v>9</v>
      </c>
      <c r="C2015" s="2" t="s">
        <v>12</v>
      </c>
      <c r="D2015" s="2">
        <v>5400</v>
      </c>
      <c r="E2015" s="4">
        <v>616.57000000000005</v>
      </c>
      <c r="G2015" s="1"/>
    </row>
    <row r="2016" spans="1:7" x14ac:dyDescent="0.25">
      <c r="A2016" s="7">
        <v>45078</v>
      </c>
      <c r="B2016" s="2" t="s">
        <v>9</v>
      </c>
      <c r="C2016" s="2" t="s">
        <v>12</v>
      </c>
      <c r="D2016" s="2">
        <v>5500</v>
      </c>
      <c r="E2016" s="4">
        <v>19628.04</v>
      </c>
      <c r="G2016" s="1"/>
    </row>
    <row r="2017" spans="1:7" x14ac:dyDescent="0.25">
      <c r="A2017" s="7">
        <v>45078</v>
      </c>
      <c r="B2017" s="2" t="s">
        <v>9</v>
      </c>
      <c r="C2017" s="2" t="s">
        <v>12</v>
      </c>
      <c r="D2017" s="2">
        <v>5700</v>
      </c>
      <c r="E2017" s="4">
        <v>2609.16</v>
      </c>
      <c r="G2017" s="1"/>
    </row>
    <row r="2018" spans="1:7" x14ac:dyDescent="0.25">
      <c r="A2018" s="7">
        <v>45078</v>
      </c>
      <c r="B2018" s="2" t="s">
        <v>9</v>
      </c>
      <c r="C2018" s="2" t="s">
        <v>12</v>
      </c>
      <c r="D2018" s="2">
        <v>5800</v>
      </c>
      <c r="E2018" s="4">
        <v>1028.1300000000001</v>
      </c>
      <c r="G2018" s="1"/>
    </row>
    <row r="2019" spans="1:7" x14ac:dyDescent="0.25">
      <c r="A2019" s="7">
        <v>45078</v>
      </c>
      <c r="B2019" s="2" t="s">
        <v>9</v>
      </c>
      <c r="C2019" s="2" t="s">
        <v>12</v>
      </c>
      <c r="D2019" s="2">
        <v>6000</v>
      </c>
      <c r="E2019" s="4">
        <v>583.72</v>
      </c>
      <c r="G2019" s="1"/>
    </row>
    <row r="2020" spans="1:7" x14ac:dyDescent="0.25">
      <c r="A2020" s="7">
        <v>45078</v>
      </c>
      <c r="B2020" s="2" t="s">
        <v>9</v>
      </c>
      <c r="C2020" s="2" t="s">
        <v>12</v>
      </c>
      <c r="D2020" s="2">
        <v>6200</v>
      </c>
      <c r="E2020" s="4">
        <v>2489.5700000000002</v>
      </c>
      <c r="G2020" s="1"/>
    </row>
    <row r="2021" spans="1:7" x14ac:dyDescent="0.25">
      <c r="A2021" s="7">
        <v>45078</v>
      </c>
      <c r="B2021" s="2" t="s">
        <v>9</v>
      </c>
      <c r="C2021" s="2" t="s">
        <v>12</v>
      </c>
      <c r="D2021" s="2">
        <v>6400</v>
      </c>
      <c r="E2021" s="4">
        <v>3705.96</v>
      </c>
      <c r="G2021" s="1"/>
    </row>
    <row r="2022" spans="1:7" x14ac:dyDescent="0.25">
      <c r="A2022" s="7">
        <v>45078</v>
      </c>
      <c r="B2022" s="2" t="s">
        <v>9</v>
      </c>
      <c r="C2022" s="2" t="s">
        <v>12</v>
      </c>
      <c r="D2022" s="2">
        <v>6410</v>
      </c>
      <c r="E2022" s="4">
        <v>2559.08</v>
      </c>
      <c r="G2022" s="1"/>
    </row>
    <row r="2023" spans="1:7" x14ac:dyDescent="0.25">
      <c r="A2023" s="7">
        <v>45078</v>
      </c>
      <c r="B2023" s="2" t="s">
        <v>9</v>
      </c>
      <c r="C2023" s="2" t="s">
        <v>12</v>
      </c>
      <c r="D2023" s="2">
        <v>6420</v>
      </c>
      <c r="E2023" s="4">
        <v>1955.24</v>
      </c>
      <c r="G2023" s="1"/>
    </row>
    <row r="2024" spans="1:7" x14ac:dyDescent="0.25">
      <c r="A2024" s="7">
        <v>45078</v>
      </c>
      <c r="B2024" s="2" t="s">
        <v>9</v>
      </c>
      <c r="C2024" s="2" t="s">
        <v>12</v>
      </c>
      <c r="D2024" s="2">
        <v>6500</v>
      </c>
      <c r="E2024" s="4">
        <v>3058.37</v>
      </c>
      <c r="G2024" s="1"/>
    </row>
    <row r="2025" spans="1:7" x14ac:dyDescent="0.25">
      <c r="A2025" s="7">
        <v>45078</v>
      </c>
      <c r="B2025" s="2" t="s">
        <v>9</v>
      </c>
      <c r="C2025" s="2" t="s">
        <v>12</v>
      </c>
      <c r="D2025" s="2">
        <v>6600</v>
      </c>
      <c r="E2025" s="4">
        <v>5292.12</v>
      </c>
      <c r="G2025" s="1"/>
    </row>
    <row r="2026" spans="1:7" x14ac:dyDescent="0.25">
      <c r="A2026" s="7">
        <v>45078</v>
      </c>
      <c r="B2026" s="2" t="s">
        <v>9</v>
      </c>
      <c r="C2026" s="2" t="s">
        <v>12</v>
      </c>
      <c r="D2026" s="2">
        <v>6610</v>
      </c>
      <c r="E2026" s="4">
        <v>2568.94</v>
      </c>
      <c r="G2026" s="1"/>
    </row>
    <row r="2027" spans="1:7" x14ac:dyDescent="0.25">
      <c r="A2027" s="7">
        <v>45078</v>
      </c>
      <c r="B2027" s="2" t="s">
        <v>9</v>
      </c>
      <c r="C2027" s="2" t="s">
        <v>12</v>
      </c>
      <c r="D2027" s="2">
        <v>6620</v>
      </c>
      <c r="E2027" s="4">
        <v>1061.22</v>
      </c>
      <c r="G2027" s="1"/>
    </row>
    <row r="2028" spans="1:7" x14ac:dyDescent="0.25">
      <c r="A2028" s="7">
        <v>45078</v>
      </c>
      <c r="B2028" s="2" t="s">
        <v>9</v>
      </c>
      <c r="C2028" s="2" t="s">
        <v>12</v>
      </c>
      <c r="D2028" s="2">
        <v>6700</v>
      </c>
      <c r="E2028" s="4">
        <v>605.67999999999995</v>
      </c>
      <c r="G2028" s="1"/>
    </row>
    <row r="2029" spans="1:7" x14ac:dyDescent="0.25">
      <c r="A2029" s="7">
        <v>45078</v>
      </c>
      <c r="B2029" s="2" t="s">
        <v>9</v>
      </c>
      <c r="C2029" s="2" t="s">
        <v>12</v>
      </c>
      <c r="D2029" s="2">
        <v>6999</v>
      </c>
      <c r="E2029" s="4">
        <v>1716.77</v>
      </c>
      <c r="G2029" s="1"/>
    </row>
    <row r="2030" spans="1:7" x14ac:dyDescent="0.25">
      <c r="A2030" s="7">
        <v>45078</v>
      </c>
      <c r="B2030" s="2" t="s">
        <v>5</v>
      </c>
      <c r="C2030" s="2" t="s">
        <v>14</v>
      </c>
      <c r="D2030" s="2">
        <v>5100</v>
      </c>
      <c r="E2030" s="4">
        <v>11664.56</v>
      </c>
      <c r="G2030" s="1"/>
    </row>
    <row r="2031" spans="1:7" x14ac:dyDescent="0.25">
      <c r="A2031" s="7">
        <v>45078</v>
      </c>
      <c r="B2031" s="2" t="s">
        <v>5</v>
      </c>
      <c r="C2031" s="2" t="s">
        <v>14</v>
      </c>
      <c r="D2031" s="2">
        <v>5130</v>
      </c>
      <c r="E2031" s="4">
        <v>686.93</v>
      </c>
      <c r="G2031" s="1"/>
    </row>
    <row r="2032" spans="1:7" x14ac:dyDescent="0.25">
      <c r="A2032" s="7">
        <v>45078</v>
      </c>
      <c r="B2032" s="2" t="s">
        <v>5</v>
      </c>
      <c r="C2032" s="2" t="s">
        <v>14</v>
      </c>
      <c r="D2032" s="2">
        <v>5140</v>
      </c>
      <c r="E2032" s="4">
        <v>302.48</v>
      </c>
      <c r="G2032" s="1"/>
    </row>
    <row r="2033" spans="1:7" x14ac:dyDescent="0.25">
      <c r="A2033" s="7">
        <v>45078</v>
      </c>
      <c r="B2033" s="2" t="s">
        <v>5</v>
      </c>
      <c r="C2033" s="2" t="s">
        <v>14</v>
      </c>
      <c r="D2033" s="2">
        <v>5200</v>
      </c>
      <c r="E2033" s="4">
        <v>676.43</v>
      </c>
      <c r="G2033" s="1"/>
    </row>
    <row r="2034" spans="1:7" x14ac:dyDescent="0.25">
      <c r="A2034" s="7">
        <v>45078</v>
      </c>
      <c r="B2034" s="2" t="s">
        <v>5</v>
      </c>
      <c r="C2034" s="2" t="s">
        <v>14</v>
      </c>
      <c r="D2034" s="2">
        <v>5300</v>
      </c>
      <c r="E2034" s="4">
        <v>15098.74</v>
      </c>
      <c r="G2034" s="1"/>
    </row>
    <row r="2035" spans="1:7" x14ac:dyDescent="0.25">
      <c r="A2035" s="7">
        <v>45078</v>
      </c>
      <c r="B2035" s="2" t="s">
        <v>5</v>
      </c>
      <c r="C2035" s="2" t="s">
        <v>14</v>
      </c>
      <c r="D2035" s="2">
        <v>5400</v>
      </c>
      <c r="E2035" s="4">
        <v>392.56</v>
      </c>
      <c r="G2035" s="1"/>
    </row>
    <row r="2036" spans="1:7" x14ac:dyDescent="0.25">
      <c r="A2036" s="7">
        <v>45078</v>
      </c>
      <c r="B2036" s="2" t="s">
        <v>5</v>
      </c>
      <c r="C2036" s="2" t="s">
        <v>14</v>
      </c>
      <c r="D2036" s="2">
        <v>5500</v>
      </c>
      <c r="E2036" s="4">
        <v>11193.74</v>
      </c>
      <c r="G2036" s="1"/>
    </row>
    <row r="2037" spans="1:7" x14ac:dyDescent="0.25">
      <c r="A2037" s="7">
        <v>45078</v>
      </c>
      <c r="B2037" s="2" t="s">
        <v>5</v>
      </c>
      <c r="C2037" s="2" t="s">
        <v>14</v>
      </c>
      <c r="D2037" s="2">
        <v>5700</v>
      </c>
      <c r="E2037" s="4">
        <v>1499.64</v>
      </c>
      <c r="G2037" s="1"/>
    </row>
    <row r="2038" spans="1:7" x14ac:dyDescent="0.25">
      <c r="A2038" s="7">
        <v>45078</v>
      </c>
      <c r="B2038" s="2" t="s">
        <v>5</v>
      </c>
      <c r="C2038" s="2" t="s">
        <v>14</v>
      </c>
      <c r="D2038" s="2">
        <v>5800</v>
      </c>
      <c r="E2038" s="4">
        <v>605.73</v>
      </c>
      <c r="G2038" s="1"/>
    </row>
    <row r="2039" spans="1:7" x14ac:dyDescent="0.25">
      <c r="A2039" s="7">
        <v>45078</v>
      </c>
      <c r="B2039" s="2" t="s">
        <v>5</v>
      </c>
      <c r="C2039" s="2" t="s">
        <v>14</v>
      </c>
      <c r="D2039" s="2">
        <v>6000</v>
      </c>
      <c r="E2039" s="4">
        <v>301.19</v>
      </c>
      <c r="G2039" s="1"/>
    </row>
    <row r="2040" spans="1:7" x14ac:dyDescent="0.25">
      <c r="A2040" s="7">
        <v>45078</v>
      </c>
      <c r="B2040" s="2" t="s">
        <v>5</v>
      </c>
      <c r="C2040" s="2" t="s">
        <v>14</v>
      </c>
      <c r="D2040" s="2">
        <v>6200</v>
      </c>
      <c r="E2040" s="4">
        <v>1410.51</v>
      </c>
      <c r="G2040" s="1"/>
    </row>
    <row r="2041" spans="1:7" x14ac:dyDescent="0.25">
      <c r="A2041" s="7">
        <v>45078</v>
      </c>
      <c r="B2041" s="2" t="s">
        <v>5</v>
      </c>
      <c r="C2041" s="2" t="s">
        <v>14</v>
      </c>
      <c r="D2041" s="2">
        <v>6400</v>
      </c>
      <c r="E2041" s="4">
        <v>2066.39</v>
      </c>
      <c r="G2041" s="1"/>
    </row>
    <row r="2042" spans="1:7" x14ac:dyDescent="0.25">
      <c r="A2042" s="7">
        <v>45078</v>
      </c>
      <c r="B2042" s="2" t="s">
        <v>5</v>
      </c>
      <c r="C2042" s="2" t="s">
        <v>14</v>
      </c>
      <c r="D2042" s="2">
        <v>6410</v>
      </c>
      <c r="E2042" s="4">
        <v>1511.27</v>
      </c>
      <c r="G2042" s="1"/>
    </row>
    <row r="2043" spans="1:7" x14ac:dyDescent="0.25">
      <c r="A2043" s="7">
        <v>45078</v>
      </c>
      <c r="B2043" s="2" t="s">
        <v>5</v>
      </c>
      <c r="C2043" s="2" t="s">
        <v>14</v>
      </c>
      <c r="D2043" s="2">
        <v>6420</v>
      </c>
      <c r="E2043" s="4">
        <v>1110.6099999999999</v>
      </c>
      <c r="G2043" s="1"/>
    </row>
    <row r="2044" spans="1:7" x14ac:dyDescent="0.25">
      <c r="A2044" s="7">
        <v>45078</v>
      </c>
      <c r="B2044" s="2" t="s">
        <v>5</v>
      </c>
      <c r="C2044" s="2" t="s">
        <v>14</v>
      </c>
      <c r="D2044" s="2">
        <v>6500</v>
      </c>
      <c r="E2044" s="4">
        <v>1740.29</v>
      </c>
      <c r="G2044" s="1"/>
    </row>
    <row r="2045" spans="1:7" x14ac:dyDescent="0.25">
      <c r="A2045" s="7">
        <v>45078</v>
      </c>
      <c r="B2045" s="2" t="s">
        <v>5</v>
      </c>
      <c r="C2045" s="2" t="s">
        <v>14</v>
      </c>
      <c r="D2045" s="2">
        <v>6600</v>
      </c>
      <c r="E2045" s="4">
        <v>2999.53</v>
      </c>
      <c r="G2045" s="1"/>
    </row>
    <row r="2046" spans="1:7" x14ac:dyDescent="0.25">
      <c r="A2046" s="7">
        <v>45078</v>
      </c>
      <c r="B2046" s="2" t="s">
        <v>5</v>
      </c>
      <c r="C2046" s="2" t="s">
        <v>14</v>
      </c>
      <c r="D2046" s="2">
        <v>6610</v>
      </c>
      <c r="E2046" s="4">
        <v>1475.67</v>
      </c>
      <c r="G2046" s="1"/>
    </row>
    <row r="2047" spans="1:7" x14ac:dyDescent="0.25">
      <c r="A2047" s="7">
        <v>45078</v>
      </c>
      <c r="B2047" s="2" t="s">
        <v>5</v>
      </c>
      <c r="C2047" s="2" t="s">
        <v>14</v>
      </c>
      <c r="D2047" s="2">
        <v>6620</v>
      </c>
      <c r="E2047" s="4">
        <v>602.65</v>
      </c>
      <c r="G2047" s="1"/>
    </row>
    <row r="2048" spans="1:7" x14ac:dyDescent="0.25">
      <c r="A2048" s="7">
        <v>45078</v>
      </c>
      <c r="B2048" s="2" t="s">
        <v>5</v>
      </c>
      <c r="C2048" s="2" t="s">
        <v>14</v>
      </c>
      <c r="D2048" s="2">
        <v>6700</v>
      </c>
      <c r="E2048" s="4">
        <v>296.64</v>
      </c>
      <c r="G2048" s="1"/>
    </row>
    <row r="2049" spans="1:7" x14ac:dyDescent="0.25">
      <c r="A2049" s="7">
        <v>45078</v>
      </c>
      <c r="B2049" s="2" t="s">
        <v>5</v>
      </c>
      <c r="C2049" s="2" t="s">
        <v>14</v>
      </c>
      <c r="D2049" s="2">
        <v>6999</v>
      </c>
      <c r="E2049" s="4">
        <v>1007.27</v>
      </c>
      <c r="G2049" s="1"/>
    </row>
    <row r="2050" spans="1:7" x14ac:dyDescent="0.25">
      <c r="A2050" s="7">
        <v>45078</v>
      </c>
      <c r="B2050" s="2" t="s">
        <v>8</v>
      </c>
      <c r="C2050" s="2" t="s">
        <v>14</v>
      </c>
      <c r="D2050" s="2">
        <v>5100</v>
      </c>
      <c r="E2050" s="4">
        <v>11950.7</v>
      </c>
      <c r="G2050" s="1"/>
    </row>
    <row r="2051" spans="1:7" x14ac:dyDescent="0.25">
      <c r="A2051" s="7">
        <v>45078</v>
      </c>
      <c r="B2051" s="2" t="s">
        <v>8</v>
      </c>
      <c r="C2051" s="2" t="s">
        <v>14</v>
      </c>
      <c r="D2051" s="2">
        <v>5130</v>
      </c>
      <c r="E2051" s="4">
        <v>698.2</v>
      </c>
      <c r="G2051" s="1"/>
    </row>
    <row r="2052" spans="1:7" x14ac:dyDescent="0.25">
      <c r="A2052" s="7">
        <v>45078</v>
      </c>
      <c r="B2052" s="2" t="s">
        <v>8</v>
      </c>
      <c r="C2052" s="2" t="s">
        <v>14</v>
      </c>
      <c r="D2052" s="2">
        <v>5140</v>
      </c>
      <c r="E2052" s="4">
        <v>290.26</v>
      </c>
      <c r="G2052" s="1"/>
    </row>
    <row r="2053" spans="1:7" x14ac:dyDescent="0.25">
      <c r="A2053" s="7">
        <v>45078</v>
      </c>
      <c r="B2053" s="2" t="s">
        <v>8</v>
      </c>
      <c r="C2053" s="2" t="s">
        <v>14</v>
      </c>
      <c r="D2053" s="2">
        <v>5200</v>
      </c>
      <c r="E2053" s="4">
        <v>677.42</v>
      </c>
      <c r="G2053" s="1"/>
    </row>
    <row r="2054" spans="1:7" x14ac:dyDescent="0.25">
      <c r="A2054" s="7">
        <v>45078</v>
      </c>
      <c r="B2054" s="2" t="s">
        <v>8</v>
      </c>
      <c r="C2054" s="2" t="s">
        <v>14</v>
      </c>
      <c r="D2054" s="2">
        <v>5300</v>
      </c>
      <c r="E2054" s="4">
        <v>16116.2</v>
      </c>
      <c r="G2054" s="1"/>
    </row>
    <row r="2055" spans="1:7" x14ac:dyDescent="0.25">
      <c r="A2055" s="7">
        <v>45078</v>
      </c>
      <c r="B2055" s="2" t="s">
        <v>8</v>
      </c>
      <c r="C2055" s="2" t="s">
        <v>14</v>
      </c>
      <c r="D2055" s="2">
        <v>5400</v>
      </c>
      <c r="E2055" s="4">
        <v>395.91</v>
      </c>
      <c r="G2055" s="1"/>
    </row>
    <row r="2056" spans="1:7" x14ac:dyDescent="0.25">
      <c r="A2056" s="7">
        <v>45078</v>
      </c>
      <c r="B2056" s="2" t="s">
        <v>8</v>
      </c>
      <c r="C2056" s="2" t="s">
        <v>14</v>
      </c>
      <c r="D2056" s="2">
        <v>5500</v>
      </c>
      <c r="E2056" s="4">
        <v>10945.62</v>
      </c>
      <c r="G2056" s="1"/>
    </row>
    <row r="2057" spans="1:7" x14ac:dyDescent="0.25">
      <c r="A2057" s="7">
        <v>45078</v>
      </c>
      <c r="B2057" s="2" t="s">
        <v>8</v>
      </c>
      <c r="C2057" s="2" t="s">
        <v>14</v>
      </c>
      <c r="D2057" s="2">
        <v>5700</v>
      </c>
      <c r="E2057" s="4">
        <v>1445.05</v>
      </c>
      <c r="G2057" s="1"/>
    </row>
    <row r="2058" spans="1:7" x14ac:dyDescent="0.25">
      <c r="A2058" s="7">
        <v>45078</v>
      </c>
      <c r="B2058" s="2" t="s">
        <v>8</v>
      </c>
      <c r="C2058" s="2" t="s">
        <v>14</v>
      </c>
      <c r="D2058" s="2">
        <v>5800</v>
      </c>
      <c r="E2058" s="4">
        <v>603.25</v>
      </c>
      <c r="G2058" s="1"/>
    </row>
    <row r="2059" spans="1:7" x14ac:dyDescent="0.25">
      <c r="A2059" s="7">
        <v>45078</v>
      </c>
      <c r="B2059" s="2" t="s">
        <v>8</v>
      </c>
      <c r="C2059" s="2" t="s">
        <v>14</v>
      </c>
      <c r="D2059" s="2">
        <v>6000</v>
      </c>
      <c r="E2059" s="4">
        <v>302.7</v>
      </c>
      <c r="G2059" s="1"/>
    </row>
    <row r="2060" spans="1:7" x14ac:dyDescent="0.25">
      <c r="A2060" s="7">
        <v>45078</v>
      </c>
      <c r="B2060" s="2" t="s">
        <v>8</v>
      </c>
      <c r="C2060" s="2" t="s">
        <v>14</v>
      </c>
      <c r="D2060" s="2">
        <v>6200</v>
      </c>
      <c r="E2060" s="4">
        <v>1501.44</v>
      </c>
      <c r="G2060" s="1"/>
    </row>
    <row r="2061" spans="1:7" x14ac:dyDescent="0.25">
      <c r="A2061" s="7">
        <v>45078</v>
      </c>
      <c r="B2061" s="2" t="s">
        <v>8</v>
      </c>
      <c r="C2061" s="2" t="s">
        <v>14</v>
      </c>
      <c r="D2061" s="2">
        <v>6400</v>
      </c>
      <c r="E2061" s="4">
        <v>2188.86</v>
      </c>
      <c r="G2061" s="1"/>
    </row>
    <row r="2062" spans="1:7" x14ac:dyDescent="0.25">
      <c r="A2062" s="7">
        <v>45078</v>
      </c>
      <c r="B2062" s="2" t="s">
        <v>8</v>
      </c>
      <c r="C2062" s="2" t="s">
        <v>14</v>
      </c>
      <c r="D2062" s="2">
        <v>6410</v>
      </c>
      <c r="E2062" s="4">
        <v>1500.79</v>
      </c>
      <c r="G2062" s="1"/>
    </row>
    <row r="2063" spans="1:7" x14ac:dyDescent="0.25">
      <c r="A2063" s="7">
        <v>45078</v>
      </c>
      <c r="B2063" s="2" t="s">
        <v>8</v>
      </c>
      <c r="C2063" s="2" t="s">
        <v>14</v>
      </c>
      <c r="D2063" s="2">
        <v>6420</v>
      </c>
      <c r="E2063" s="4">
        <v>1190.5</v>
      </c>
      <c r="G2063" s="1"/>
    </row>
    <row r="2064" spans="1:7" x14ac:dyDescent="0.25">
      <c r="A2064" s="7">
        <v>45078</v>
      </c>
      <c r="B2064" s="2" t="s">
        <v>8</v>
      </c>
      <c r="C2064" s="2" t="s">
        <v>14</v>
      </c>
      <c r="D2064" s="2">
        <v>6500</v>
      </c>
      <c r="E2064" s="4">
        <v>1918.6</v>
      </c>
      <c r="G2064" s="1"/>
    </row>
    <row r="2065" spans="1:7" x14ac:dyDescent="0.25">
      <c r="A2065" s="7">
        <v>45078</v>
      </c>
      <c r="B2065" s="2" t="s">
        <v>8</v>
      </c>
      <c r="C2065" s="2" t="s">
        <v>14</v>
      </c>
      <c r="D2065" s="2">
        <v>6600</v>
      </c>
      <c r="E2065" s="4">
        <v>3130.29</v>
      </c>
      <c r="G2065" s="1"/>
    </row>
    <row r="2066" spans="1:7" x14ac:dyDescent="0.25">
      <c r="A2066" s="7">
        <v>45078</v>
      </c>
      <c r="B2066" s="2" t="s">
        <v>8</v>
      </c>
      <c r="C2066" s="2" t="s">
        <v>14</v>
      </c>
      <c r="D2066" s="2">
        <v>6610</v>
      </c>
      <c r="E2066" s="4">
        <v>1512.41</v>
      </c>
      <c r="G2066" s="1"/>
    </row>
    <row r="2067" spans="1:7" x14ac:dyDescent="0.25">
      <c r="A2067" s="7">
        <v>45078</v>
      </c>
      <c r="B2067" s="2" t="s">
        <v>8</v>
      </c>
      <c r="C2067" s="2" t="s">
        <v>14</v>
      </c>
      <c r="D2067" s="2">
        <v>6620</v>
      </c>
      <c r="E2067" s="4">
        <v>582.79999999999995</v>
      </c>
      <c r="G2067" s="1"/>
    </row>
    <row r="2068" spans="1:7" x14ac:dyDescent="0.25">
      <c r="A2068" s="7">
        <v>45078</v>
      </c>
      <c r="B2068" s="2" t="s">
        <v>8</v>
      </c>
      <c r="C2068" s="2" t="s">
        <v>14</v>
      </c>
      <c r="D2068" s="2">
        <v>6700</v>
      </c>
      <c r="E2068" s="4">
        <v>387.14</v>
      </c>
      <c r="G2068" s="1"/>
    </row>
    <row r="2069" spans="1:7" x14ac:dyDescent="0.25">
      <c r="A2069" s="7">
        <v>45078</v>
      </c>
      <c r="B2069" s="2" t="s">
        <v>8</v>
      </c>
      <c r="C2069" s="2" t="s">
        <v>14</v>
      </c>
      <c r="D2069" s="2">
        <v>6999</v>
      </c>
      <c r="E2069" s="4">
        <v>960.21</v>
      </c>
      <c r="G2069" s="1"/>
    </row>
    <row r="2070" spans="1:7" x14ac:dyDescent="0.25">
      <c r="A2070" s="7">
        <v>45078</v>
      </c>
      <c r="B2070" s="2" t="s">
        <v>9</v>
      </c>
      <c r="C2070" s="2" t="s">
        <v>14</v>
      </c>
      <c r="D2070" s="2">
        <v>5100</v>
      </c>
      <c r="E2070" s="4">
        <v>12822.14</v>
      </c>
      <c r="G2070" s="1"/>
    </row>
    <row r="2071" spans="1:7" x14ac:dyDescent="0.25">
      <c r="A2071" s="7">
        <v>45078</v>
      </c>
      <c r="B2071" s="2" t="s">
        <v>9</v>
      </c>
      <c r="C2071" s="2" t="s">
        <v>14</v>
      </c>
      <c r="D2071" s="2">
        <v>5130</v>
      </c>
      <c r="E2071" s="4">
        <v>773.88</v>
      </c>
      <c r="G2071" s="1"/>
    </row>
    <row r="2072" spans="1:7" x14ac:dyDescent="0.25">
      <c r="A2072" s="7">
        <v>45078</v>
      </c>
      <c r="B2072" s="2" t="s">
        <v>9</v>
      </c>
      <c r="C2072" s="2" t="s">
        <v>14</v>
      </c>
      <c r="D2072" s="2">
        <v>5140</v>
      </c>
      <c r="E2072" s="4">
        <v>297.35000000000002</v>
      </c>
      <c r="G2072" s="1"/>
    </row>
    <row r="2073" spans="1:7" x14ac:dyDescent="0.25">
      <c r="A2073" s="7">
        <v>45078</v>
      </c>
      <c r="B2073" s="2" t="s">
        <v>9</v>
      </c>
      <c r="C2073" s="2" t="s">
        <v>14</v>
      </c>
      <c r="D2073" s="2">
        <v>5200</v>
      </c>
      <c r="E2073" s="4">
        <v>695.67</v>
      </c>
      <c r="G2073" s="1"/>
    </row>
    <row r="2074" spans="1:7" x14ac:dyDescent="0.25">
      <c r="A2074" s="7">
        <v>45078</v>
      </c>
      <c r="B2074" s="2" t="s">
        <v>9</v>
      </c>
      <c r="C2074" s="2" t="s">
        <v>14</v>
      </c>
      <c r="D2074" s="2">
        <v>5300</v>
      </c>
      <c r="E2074" s="4">
        <v>12075.53</v>
      </c>
      <c r="G2074" s="1"/>
    </row>
    <row r="2075" spans="1:7" x14ac:dyDescent="0.25">
      <c r="A2075" s="7">
        <v>45078</v>
      </c>
      <c r="B2075" s="2" t="s">
        <v>9</v>
      </c>
      <c r="C2075" s="2" t="s">
        <v>14</v>
      </c>
      <c r="D2075" s="2">
        <v>5400</v>
      </c>
      <c r="E2075" s="4">
        <v>385.37</v>
      </c>
      <c r="G2075" s="1"/>
    </row>
    <row r="2076" spans="1:7" x14ac:dyDescent="0.25">
      <c r="A2076" s="7">
        <v>45078</v>
      </c>
      <c r="B2076" s="2" t="s">
        <v>9</v>
      </c>
      <c r="C2076" s="2" t="s">
        <v>14</v>
      </c>
      <c r="D2076" s="2">
        <v>5500</v>
      </c>
      <c r="E2076" s="4">
        <v>11545.65</v>
      </c>
      <c r="G2076" s="1"/>
    </row>
    <row r="2077" spans="1:7" x14ac:dyDescent="0.25">
      <c r="A2077" s="7">
        <v>45078</v>
      </c>
      <c r="B2077" s="2" t="s">
        <v>9</v>
      </c>
      <c r="C2077" s="2" t="s">
        <v>14</v>
      </c>
      <c r="D2077" s="2">
        <v>5700</v>
      </c>
      <c r="E2077" s="4">
        <v>1572</v>
      </c>
      <c r="G2077" s="1"/>
    </row>
    <row r="2078" spans="1:7" x14ac:dyDescent="0.25">
      <c r="A2078" s="7">
        <v>45078</v>
      </c>
      <c r="B2078" s="2" t="s">
        <v>9</v>
      </c>
      <c r="C2078" s="2" t="s">
        <v>14</v>
      </c>
      <c r="D2078" s="2">
        <v>5800</v>
      </c>
      <c r="E2078" s="4">
        <v>588.5</v>
      </c>
      <c r="G2078" s="1"/>
    </row>
    <row r="2079" spans="1:7" x14ac:dyDescent="0.25">
      <c r="A2079" s="7">
        <v>45078</v>
      </c>
      <c r="B2079" s="2" t="s">
        <v>9</v>
      </c>
      <c r="C2079" s="2" t="s">
        <v>14</v>
      </c>
      <c r="D2079" s="2">
        <v>6000</v>
      </c>
      <c r="E2079" s="4">
        <v>298.62</v>
      </c>
      <c r="G2079" s="1"/>
    </row>
    <row r="2080" spans="1:7" x14ac:dyDescent="0.25">
      <c r="A2080" s="7">
        <v>45078</v>
      </c>
      <c r="B2080" s="2" t="s">
        <v>9</v>
      </c>
      <c r="C2080" s="2" t="s">
        <v>14</v>
      </c>
      <c r="D2080" s="2">
        <v>6200</v>
      </c>
      <c r="E2080" s="4">
        <v>1457.32</v>
      </c>
      <c r="G2080" s="1"/>
    </row>
    <row r="2081" spans="1:7" x14ac:dyDescent="0.25">
      <c r="A2081" s="7">
        <v>45078</v>
      </c>
      <c r="B2081" s="2" t="s">
        <v>9</v>
      </c>
      <c r="C2081" s="2" t="s">
        <v>14</v>
      </c>
      <c r="D2081" s="2">
        <v>6400</v>
      </c>
      <c r="E2081" s="4">
        <v>2139.0700000000002</v>
      </c>
      <c r="G2081" s="1"/>
    </row>
    <row r="2082" spans="1:7" x14ac:dyDescent="0.25">
      <c r="A2082" s="7">
        <v>45078</v>
      </c>
      <c r="B2082" s="2" t="s">
        <v>9</v>
      </c>
      <c r="C2082" s="2" t="s">
        <v>14</v>
      </c>
      <c r="D2082" s="2">
        <v>6410</v>
      </c>
      <c r="E2082" s="4">
        <v>1540.72</v>
      </c>
      <c r="G2082" s="1"/>
    </row>
    <row r="2083" spans="1:7" x14ac:dyDescent="0.25">
      <c r="A2083" s="7">
        <v>45078</v>
      </c>
      <c r="B2083" s="2" t="s">
        <v>9</v>
      </c>
      <c r="C2083" s="2" t="s">
        <v>14</v>
      </c>
      <c r="D2083" s="2">
        <v>6420</v>
      </c>
      <c r="E2083" s="4">
        <v>1181.5</v>
      </c>
      <c r="G2083" s="1"/>
    </row>
    <row r="2084" spans="1:7" x14ac:dyDescent="0.25">
      <c r="A2084" s="7">
        <v>45078</v>
      </c>
      <c r="B2084" s="2" t="s">
        <v>9</v>
      </c>
      <c r="C2084" s="2" t="s">
        <v>14</v>
      </c>
      <c r="D2084" s="2">
        <v>6500</v>
      </c>
      <c r="E2084" s="4">
        <v>1873.76</v>
      </c>
      <c r="G2084" s="1"/>
    </row>
    <row r="2085" spans="1:7" x14ac:dyDescent="0.25">
      <c r="A2085" s="7">
        <v>45078</v>
      </c>
      <c r="B2085" s="2" t="s">
        <v>9</v>
      </c>
      <c r="C2085" s="2" t="s">
        <v>14</v>
      </c>
      <c r="D2085" s="2">
        <v>6600</v>
      </c>
      <c r="E2085" s="4">
        <v>3087.43</v>
      </c>
      <c r="G2085" s="1"/>
    </row>
    <row r="2086" spans="1:7" x14ac:dyDescent="0.25">
      <c r="A2086" s="7">
        <v>45078</v>
      </c>
      <c r="B2086" s="2" t="s">
        <v>9</v>
      </c>
      <c r="C2086" s="2" t="s">
        <v>14</v>
      </c>
      <c r="D2086" s="2">
        <v>6610</v>
      </c>
      <c r="E2086" s="4">
        <v>1568.72</v>
      </c>
      <c r="G2086" s="1"/>
    </row>
    <row r="2087" spans="1:7" x14ac:dyDescent="0.25">
      <c r="A2087" s="7">
        <v>45078</v>
      </c>
      <c r="B2087" s="2" t="s">
        <v>9</v>
      </c>
      <c r="C2087" s="2" t="s">
        <v>14</v>
      </c>
      <c r="D2087" s="2">
        <v>6620</v>
      </c>
      <c r="E2087" s="4">
        <v>587</v>
      </c>
      <c r="G2087" s="1"/>
    </row>
    <row r="2088" spans="1:7" x14ac:dyDescent="0.25">
      <c r="A2088" s="7">
        <v>45078</v>
      </c>
      <c r="B2088" s="2" t="s">
        <v>9</v>
      </c>
      <c r="C2088" s="2" t="s">
        <v>14</v>
      </c>
      <c r="D2088" s="2">
        <v>6700</v>
      </c>
      <c r="E2088" s="4">
        <v>401.62</v>
      </c>
      <c r="G2088" s="1"/>
    </row>
    <row r="2089" spans="1:7" x14ac:dyDescent="0.25">
      <c r="A2089" s="7">
        <v>45078</v>
      </c>
      <c r="B2089" s="2" t="s">
        <v>9</v>
      </c>
      <c r="C2089" s="2" t="s">
        <v>14</v>
      </c>
      <c r="D2089" s="2">
        <v>6999</v>
      </c>
      <c r="E2089" s="4">
        <v>973.9</v>
      </c>
      <c r="G2089" s="1"/>
    </row>
    <row r="2090" spans="1:7" x14ac:dyDescent="0.25">
      <c r="A2090" s="7">
        <v>45108</v>
      </c>
      <c r="B2090" s="2" t="s">
        <v>5</v>
      </c>
      <c r="C2090" s="2" t="s">
        <v>6</v>
      </c>
      <c r="D2090" s="2">
        <v>3100</v>
      </c>
      <c r="E2090" s="4">
        <v>-677554.71</v>
      </c>
      <c r="G2090" s="1"/>
    </row>
    <row r="2091" spans="1:7" x14ac:dyDescent="0.25">
      <c r="A2091" s="7">
        <v>45108</v>
      </c>
      <c r="B2091" s="2" t="s">
        <v>5</v>
      </c>
      <c r="C2091" s="2" t="s">
        <v>6</v>
      </c>
      <c r="D2091" s="2">
        <v>3200</v>
      </c>
      <c r="E2091" s="4">
        <v>-644444.47</v>
      </c>
      <c r="G2091" s="1"/>
    </row>
    <row r="2092" spans="1:7" x14ac:dyDescent="0.25">
      <c r="A2092" s="7">
        <v>45108</v>
      </c>
      <c r="B2092" s="2" t="s">
        <v>5</v>
      </c>
      <c r="C2092" s="2" t="s">
        <v>6</v>
      </c>
      <c r="D2092" s="2">
        <v>3300</v>
      </c>
      <c r="E2092" s="4">
        <v>-10286.27</v>
      </c>
      <c r="G2092" s="1"/>
    </row>
    <row r="2093" spans="1:7" x14ac:dyDescent="0.25">
      <c r="A2093" s="7">
        <v>45108</v>
      </c>
      <c r="B2093" s="2" t="s">
        <v>5</v>
      </c>
      <c r="C2093" s="2" t="s">
        <v>6</v>
      </c>
      <c r="D2093" s="2">
        <v>3400</v>
      </c>
      <c r="E2093" s="4">
        <v>-1017.02</v>
      </c>
      <c r="G2093" s="1"/>
    </row>
    <row r="2094" spans="1:7" x14ac:dyDescent="0.25">
      <c r="A2094" s="7">
        <v>45108</v>
      </c>
      <c r="B2094" s="2" t="s">
        <v>5</v>
      </c>
      <c r="C2094" s="2" t="s">
        <v>6</v>
      </c>
      <c r="D2094" s="2">
        <v>3900</v>
      </c>
      <c r="E2094" s="4">
        <v>-496.64</v>
      </c>
      <c r="G2094" s="1"/>
    </row>
    <row r="2095" spans="1:7" x14ac:dyDescent="0.25">
      <c r="A2095" s="7">
        <v>45108</v>
      </c>
      <c r="B2095" s="2" t="s">
        <v>8</v>
      </c>
      <c r="C2095" s="2" t="s">
        <v>6</v>
      </c>
      <c r="D2095" s="2">
        <v>3100</v>
      </c>
      <c r="E2095" s="4">
        <v>-866103.07</v>
      </c>
      <c r="G2095" s="1"/>
    </row>
    <row r="2096" spans="1:7" x14ac:dyDescent="0.25">
      <c r="A2096" s="7">
        <v>45108</v>
      </c>
      <c r="B2096" s="2" t="s">
        <v>8</v>
      </c>
      <c r="C2096" s="2" t="s">
        <v>6</v>
      </c>
      <c r="D2096" s="2">
        <v>3200</v>
      </c>
      <c r="E2096" s="4">
        <v>-844416.04</v>
      </c>
      <c r="G2096" s="1"/>
    </row>
    <row r="2097" spans="1:7" x14ac:dyDescent="0.25">
      <c r="A2097" s="7">
        <v>45108</v>
      </c>
      <c r="B2097" s="2" t="s">
        <v>8</v>
      </c>
      <c r="C2097" s="2" t="s">
        <v>6</v>
      </c>
      <c r="D2097" s="2">
        <v>3300</v>
      </c>
      <c r="E2097" s="4">
        <v>-20403.05</v>
      </c>
      <c r="G2097" s="1"/>
    </row>
    <row r="2098" spans="1:7" x14ac:dyDescent="0.25">
      <c r="A2098" s="7">
        <v>45108</v>
      </c>
      <c r="B2098" s="2" t="s">
        <v>8</v>
      </c>
      <c r="C2098" s="2" t="s">
        <v>6</v>
      </c>
      <c r="D2098" s="2">
        <v>3400</v>
      </c>
      <c r="E2098" s="4">
        <v>-1946.79</v>
      </c>
      <c r="G2098" s="1"/>
    </row>
    <row r="2099" spans="1:7" x14ac:dyDescent="0.25">
      <c r="A2099" s="7">
        <v>45108</v>
      </c>
      <c r="B2099" s="2" t="s">
        <v>8</v>
      </c>
      <c r="C2099" s="2" t="s">
        <v>6</v>
      </c>
      <c r="D2099" s="2">
        <v>3900</v>
      </c>
      <c r="E2099" s="4">
        <v>-980.05</v>
      </c>
      <c r="G2099" s="1"/>
    </row>
    <row r="2100" spans="1:7" x14ac:dyDescent="0.25">
      <c r="A2100" s="7">
        <v>45108</v>
      </c>
      <c r="B2100" s="2" t="s">
        <v>9</v>
      </c>
      <c r="C2100" s="2" t="s">
        <v>6</v>
      </c>
      <c r="D2100" s="2">
        <v>3100</v>
      </c>
      <c r="E2100" s="4">
        <v>-808831.16</v>
      </c>
      <c r="G2100" s="1"/>
    </row>
    <row r="2101" spans="1:7" x14ac:dyDescent="0.25">
      <c r="A2101" s="7">
        <v>45108</v>
      </c>
      <c r="B2101" s="2" t="s">
        <v>9</v>
      </c>
      <c r="C2101" s="2" t="s">
        <v>6</v>
      </c>
      <c r="D2101" s="2">
        <v>3200</v>
      </c>
      <c r="E2101" s="4">
        <v>-788520.01</v>
      </c>
      <c r="G2101" s="1"/>
    </row>
    <row r="2102" spans="1:7" x14ac:dyDescent="0.25">
      <c r="A2102" s="7">
        <v>45108</v>
      </c>
      <c r="B2102" s="2" t="s">
        <v>9</v>
      </c>
      <c r="C2102" s="2" t="s">
        <v>6</v>
      </c>
      <c r="D2102" s="2">
        <v>3300</v>
      </c>
      <c r="E2102" s="4">
        <v>-19498.88</v>
      </c>
      <c r="G2102" s="1"/>
    </row>
    <row r="2103" spans="1:7" x14ac:dyDescent="0.25">
      <c r="A2103" s="7">
        <v>45108</v>
      </c>
      <c r="B2103" s="2" t="s">
        <v>9</v>
      </c>
      <c r="C2103" s="2" t="s">
        <v>6</v>
      </c>
      <c r="D2103" s="2">
        <v>3400</v>
      </c>
      <c r="E2103" s="4">
        <v>-3050.35</v>
      </c>
      <c r="G2103" s="1"/>
    </row>
    <row r="2104" spans="1:7" x14ac:dyDescent="0.25">
      <c r="A2104" s="7">
        <v>45108</v>
      </c>
      <c r="B2104" s="2" t="s">
        <v>9</v>
      </c>
      <c r="C2104" s="2" t="s">
        <v>6</v>
      </c>
      <c r="D2104" s="2">
        <v>3900</v>
      </c>
      <c r="E2104" s="4">
        <v>-1500.92</v>
      </c>
      <c r="G2104" s="1"/>
    </row>
    <row r="2105" spans="1:7" x14ac:dyDescent="0.25">
      <c r="A2105" s="7">
        <v>45108</v>
      </c>
      <c r="B2105" s="2" t="s">
        <v>5</v>
      </c>
      <c r="C2105" s="2" t="s">
        <v>10</v>
      </c>
      <c r="D2105" s="2">
        <v>4100</v>
      </c>
      <c r="E2105" s="4">
        <v>281203.15000000002</v>
      </c>
      <c r="G2105" s="1"/>
    </row>
    <row r="2106" spans="1:7" x14ac:dyDescent="0.25">
      <c r="A2106" s="7">
        <v>45108</v>
      </c>
      <c r="B2106" s="2" t="s">
        <v>5</v>
      </c>
      <c r="C2106" s="2" t="s">
        <v>10</v>
      </c>
      <c r="D2106" s="2">
        <v>4110</v>
      </c>
      <c r="E2106" s="4">
        <v>62662.93</v>
      </c>
      <c r="G2106" s="1"/>
    </row>
    <row r="2107" spans="1:7" x14ac:dyDescent="0.25">
      <c r="A2107" s="7">
        <v>45108</v>
      </c>
      <c r="B2107" s="2" t="s">
        <v>5</v>
      </c>
      <c r="C2107" s="2" t="s">
        <v>10</v>
      </c>
      <c r="D2107" s="2">
        <v>4130</v>
      </c>
      <c r="E2107" s="4">
        <v>25497.97</v>
      </c>
      <c r="G2107" s="1"/>
    </row>
    <row r="2108" spans="1:7" x14ac:dyDescent="0.25">
      <c r="A2108" s="7">
        <v>45108</v>
      </c>
      <c r="B2108" s="2" t="s">
        <v>5</v>
      </c>
      <c r="C2108" s="2" t="s">
        <v>10</v>
      </c>
      <c r="D2108" s="2">
        <v>4140</v>
      </c>
      <c r="E2108" s="4">
        <v>7660.88</v>
      </c>
      <c r="G2108" s="1"/>
    </row>
    <row r="2109" spans="1:7" x14ac:dyDescent="0.25">
      <c r="A2109" s="7">
        <v>45108</v>
      </c>
      <c r="B2109" s="2" t="s">
        <v>5</v>
      </c>
      <c r="C2109" s="2" t="s">
        <v>10</v>
      </c>
      <c r="D2109" s="2">
        <v>4200</v>
      </c>
      <c r="E2109" s="4">
        <v>304086.57</v>
      </c>
      <c r="G2109" s="1"/>
    </row>
    <row r="2110" spans="1:7" x14ac:dyDescent="0.25">
      <c r="A2110" s="7">
        <v>45108</v>
      </c>
      <c r="B2110" s="2" t="s">
        <v>5</v>
      </c>
      <c r="C2110" s="2" t="s">
        <v>10</v>
      </c>
      <c r="D2110" s="2">
        <v>4300</v>
      </c>
      <c r="E2110" s="4">
        <v>25672.1</v>
      </c>
      <c r="G2110" s="1"/>
    </row>
    <row r="2111" spans="1:7" x14ac:dyDescent="0.25">
      <c r="A2111" s="7">
        <v>45108</v>
      </c>
      <c r="B2111" s="2" t="s">
        <v>5</v>
      </c>
      <c r="C2111" s="2" t="s">
        <v>10</v>
      </c>
      <c r="D2111" s="2">
        <v>4400</v>
      </c>
      <c r="E2111" s="4">
        <v>18196.28</v>
      </c>
      <c r="G2111" s="1"/>
    </row>
    <row r="2112" spans="1:7" x14ac:dyDescent="0.25">
      <c r="A2112" s="7">
        <v>45108</v>
      </c>
      <c r="B2112" s="2" t="s">
        <v>5</v>
      </c>
      <c r="C2112" s="2" t="s">
        <v>10</v>
      </c>
      <c r="D2112" s="2">
        <v>4500</v>
      </c>
      <c r="E2112" s="4">
        <v>37587.370000000003</v>
      </c>
      <c r="G2112" s="1"/>
    </row>
    <row r="2113" spans="1:7" x14ac:dyDescent="0.25">
      <c r="A2113" s="7">
        <v>45108</v>
      </c>
      <c r="B2113" s="2" t="s">
        <v>5</v>
      </c>
      <c r="C2113" s="2" t="s">
        <v>10</v>
      </c>
      <c r="D2113" s="2">
        <v>4700</v>
      </c>
      <c r="E2113" s="4">
        <v>100218.96</v>
      </c>
      <c r="G2113" s="1"/>
    </row>
    <row r="2114" spans="1:7" x14ac:dyDescent="0.25">
      <c r="A2114" s="7">
        <v>45108</v>
      </c>
      <c r="B2114" s="2" t="s">
        <v>5</v>
      </c>
      <c r="C2114" s="2" t="s">
        <v>10</v>
      </c>
      <c r="D2114" s="2">
        <v>4800</v>
      </c>
      <c r="E2114" s="4">
        <v>172896.9</v>
      </c>
      <c r="G2114" s="1"/>
    </row>
    <row r="2115" spans="1:7" x14ac:dyDescent="0.25">
      <c r="A2115" s="7">
        <v>45108</v>
      </c>
      <c r="B2115" s="2" t="s">
        <v>5</v>
      </c>
      <c r="C2115" s="2" t="s">
        <v>10</v>
      </c>
      <c r="D2115" s="2">
        <v>4900</v>
      </c>
      <c r="E2115" s="4">
        <v>24954.42</v>
      </c>
      <c r="G2115" s="1"/>
    </row>
    <row r="2116" spans="1:7" x14ac:dyDescent="0.25">
      <c r="A2116" s="7">
        <v>45108</v>
      </c>
      <c r="B2116" s="2" t="s">
        <v>5</v>
      </c>
      <c r="C2116" s="2" t="s">
        <v>10</v>
      </c>
      <c r="D2116" s="2">
        <v>4950</v>
      </c>
      <c r="E2116" s="4">
        <v>49636.24</v>
      </c>
      <c r="G2116" s="1"/>
    </row>
    <row r="2117" spans="1:7" x14ac:dyDescent="0.25">
      <c r="A2117" s="7">
        <v>45108</v>
      </c>
      <c r="B2117" s="2" t="s">
        <v>5</v>
      </c>
      <c r="C2117" s="2" t="s">
        <v>10</v>
      </c>
      <c r="D2117" s="2">
        <v>4999</v>
      </c>
      <c r="E2117" s="4">
        <v>-151680.07999999999</v>
      </c>
      <c r="G2117" s="1"/>
    </row>
    <row r="2118" spans="1:7" x14ac:dyDescent="0.25">
      <c r="A2118" s="7">
        <v>45108</v>
      </c>
      <c r="B2118" s="2" t="s">
        <v>8</v>
      </c>
      <c r="C2118" s="2" t="s">
        <v>10</v>
      </c>
      <c r="D2118" s="2">
        <v>4100</v>
      </c>
      <c r="E2118" s="4">
        <v>324055.93</v>
      </c>
      <c r="G2118" s="1"/>
    </row>
    <row r="2119" spans="1:7" x14ac:dyDescent="0.25">
      <c r="A2119" s="7">
        <v>45108</v>
      </c>
      <c r="B2119" s="2" t="s">
        <v>8</v>
      </c>
      <c r="C2119" s="2" t="s">
        <v>10</v>
      </c>
      <c r="D2119" s="2">
        <v>4110</v>
      </c>
      <c r="E2119" s="4">
        <v>63907.47</v>
      </c>
      <c r="G2119" s="1"/>
    </row>
    <row r="2120" spans="1:7" x14ac:dyDescent="0.25">
      <c r="A2120" s="7">
        <v>45108</v>
      </c>
      <c r="B2120" s="2" t="s">
        <v>8</v>
      </c>
      <c r="C2120" s="2" t="s">
        <v>10</v>
      </c>
      <c r="D2120" s="2">
        <v>4130</v>
      </c>
      <c r="E2120" s="4">
        <v>27265.87</v>
      </c>
      <c r="G2120" s="1"/>
    </row>
    <row r="2121" spans="1:7" x14ac:dyDescent="0.25">
      <c r="A2121" s="7">
        <v>45108</v>
      </c>
      <c r="B2121" s="2" t="s">
        <v>8</v>
      </c>
      <c r="C2121" s="2" t="s">
        <v>10</v>
      </c>
      <c r="D2121" s="2">
        <v>4140</v>
      </c>
      <c r="E2121" s="4">
        <v>12045.05</v>
      </c>
      <c r="G2121" s="1"/>
    </row>
    <row r="2122" spans="1:7" x14ac:dyDescent="0.25">
      <c r="A2122" s="7">
        <v>45108</v>
      </c>
      <c r="B2122" s="2" t="s">
        <v>8</v>
      </c>
      <c r="C2122" s="2" t="s">
        <v>10</v>
      </c>
      <c r="D2122" s="2">
        <v>4200</v>
      </c>
      <c r="E2122" s="4">
        <v>328546.96000000002</v>
      </c>
      <c r="G2122" s="1"/>
    </row>
    <row r="2123" spans="1:7" x14ac:dyDescent="0.25">
      <c r="A2123" s="7">
        <v>45108</v>
      </c>
      <c r="B2123" s="2" t="s">
        <v>8</v>
      </c>
      <c r="C2123" s="2" t="s">
        <v>10</v>
      </c>
      <c r="D2123" s="2">
        <v>4300</v>
      </c>
      <c r="E2123" s="4">
        <v>45882.67</v>
      </c>
      <c r="G2123" s="1"/>
    </row>
    <row r="2124" spans="1:7" x14ac:dyDescent="0.25">
      <c r="A2124" s="7">
        <v>45108</v>
      </c>
      <c r="B2124" s="2" t="s">
        <v>8</v>
      </c>
      <c r="C2124" s="2" t="s">
        <v>10</v>
      </c>
      <c r="D2124" s="2">
        <v>4400</v>
      </c>
      <c r="E2124" s="4">
        <v>29653.41</v>
      </c>
      <c r="G2124" s="1"/>
    </row>
    <row r="2125" spans="1:7" x14ac:dyDescent="0.25">
      <c r="A2125" s="7">
        <v>45108</v>
      </c>
      <c r="B2125" s="2" t="s">
        <v>8</v>
      </c>
      <c r="C2125" s="2" t="s">
        <v>10</v>
      </c>
      <c r="D2125" s="2">
        <v>4500</v>
      </c>
      <c r="E2125" s="4">
        <v>51996.97</v>
      </c>
      <c r="G2125" s="1"/>
    </row>
    <row r="2126" spans="1:7" x14ac:dyDescent="0.25">
      <c r="A2126" s="7">
        <v>45108</v>
      </c>
      <c r="B2126" s="2" t="s">
        <v>8</v>
      </c>
      <c r="C2126" s="2" t="s">
        <v>10</v>
      </c>
      <c r="D2126" s="2">
        <v>4700</v>
      </c>
      <c r="E2126" s="4">
        <v>153960.29</v>
      </c>
      <c r="G2126" s="1"/>
    </row>
    <row r="2127" spans="1:7" x14ac:dyDescent="0.25">
      <c r="A2127" s="7">
        <v>45108</v>
      </c>
      <c r="B2127" s="2" t="s">
        <v>8</v>
      </c>
      <c r="C2127" s="2" t="s">
        <v>10</v>
      </c>
      <c r="D2127" s="2">
        <v>4800</v>
      </c>
      <c r="E2127" s="4">
        <v>174772.55</v>
      </c>
      <c r="G2127" s="1"/>
    </row>
    <row r="2128" spans="1:7" x14ac:dyDescent="0.25">
      <c r="A2128" s="7">
        <v>45108</v>
      </c>
      <c r="B2128" s="2" t="s">
        <v>8</v>
      </c>
      <c r="C2128" s="2" t="s">
        <v>10</v>
      </c>
      <c r="D2128" s="2">
        <v>4900</v>
      </c>
      <c r="E2128" s="4">
        <v>37431.67</v>
      </c>
      <c r="G2128" s="1"/>
    </row>
    <row r="2129" spans="1:7" x14ac:dyDescent="0.25">
      <c r="A2129" s="7">
        <v>45108</v>
      </c>
      <c r="B2129" s="2" t="s">
        <v>8</v>
      </c>
      <c r="C2129" s="2" t="s">
        <v>10</v>
      </c>
      <c r="D2129" s="2">
        <v>4950</v>
      </c>
      <c r="E2129" s="4">
        <v>39836.81</v>
      </c>
      <c r="G2129" s="1"/>
    </row>
    <row r="2130" spans="1:7" x14ac:dyDescent="0.25">
      <c r="A2130" s="7">
        <v>45108</v>
      </c>
      <c r="B2130" s="2" t="s">
        <v>8</v>
      </c>
      <c r="C2130" s="2" t="s">
        <v>10</v>
      </c>
      <c r="D2130" s="2">
        <v>4999</v>
      </c>
      <c r="E2130" s="4">
        <v>159821.32999999999</v>
      </c>
      <c r="G2130" s="1"/>
    </row>
    <row r="2131" spans="1:7" x14ac:dyDescent="0.25">
      <c r="A2131" s="7">
        <v>45108</v>
      </c>
      <c r="B2131" s="2" t="s">
        <v>9</v>
      </c>
      <c r="C2131" s="2" t="s">
        <v>10</v>
      </c>
      <c r="D2131" s="2">
        <v>4100</v>
      </c>
      <c r="E2131" s="4">
        <v>366399.45</v>
      </c>
      <c r="G2131" s="1"/>
    </row>
    <row r="2132" spans="1:7" x14ac:dyDescent="0.25">
      <c r="A2132" s="7">
        <v>45108</v>
      </c>
      <c r="B2132" s="2" t="s">
        <v>9</v>
      </c>
      <c r="C2132" s="2" t="s">
        <v>10</v>
      </c>
      <c r="D2132" s="2">
        <v>4110</v>
      </c>
      <c r="E2132" s="4">
        <v>68341.73</v>
      </c>
      <c r="G2132" s="1"/>
    </row>
    <row r="2133" spans="1:7" x14ac:dyDescent="0.25">
      <c r="A2133" s="7">
        <v>45108</v>
      </c>
      <c r="B2133" s="2" t="s">
        <v>9</v>
      </c>
      <c r="C2133" s="2" t="s">
        <v>10</v>
      </c>
      <c r="D2133" s="2">
        <v>4130</v>
      </c>
      <c r="E2133" s="4">
        <v>34838.78</v>
      </c>
      <c r="G2133" s="1"/>
    </row>
    <row r="2134" spans="1:7" x14ac:dyDescent="0.25">
      <c r="A2134" s="7">
        <v>45108</v>
      </c>
      <c r="B2134" s="2" t="s">
        <v>9</v>
      </c>
      <c r="C2134" s="2" t="s">
        <v>10</v>
      </c>
      <c r="D2134" s="2">
        <v>4140</v>
      </c>
      <c r="E2134" s="4">
        <v>14032.68</v>
      </c>
      <c r="G2134" s="1"/>
    </row>
    <row r="2135" spans="1:7" x14ac:dyDescent="0.25">
      <c r="A2135" s="7">
        <v>45108</v>
      </c>
      <c r="B2135" s="2" t="s">
        <v>9</v>
      </c>
      <c r="C2135" s="2" t="s">
        <v>10</v>
      </c>
      <c r="D2135" s="2">
        <v>4200</v>
      </c>
      <c r="E2135" s="4">
        <v>364716.13</v>
      </c>
      <c r="G2135" s="1"/>
    </row>
    <row r="2136" spans="1:7" x14ac:dyDescent="0.25">
      <c r="A2136" s="7">
        <v>45108</v>
      </c>
      <c r="B2136" s="2" t="s">
        <v>9</v>
      </c>
      <c r="C2136" s="2" t="s">
        <v>10</v>
      </c>
      <c r="D2136" s="2">
        <v>4300</v>
      </c>
      <c r="E2136" s="4">
        <v>49329.08</v>
      </c>
      <c r="G2136" s="1"/>
    </row>
    <row r="2137" spans="1:7" x14ac:dyDescent="0.25">
      <c r="A2137" s="7">
        <v>45108</v>
      </c>
      <c r="B2137" s="2" t="s">
        <v>9</v>
      </c>
      <c r="C2137" s="2" t="s">
        <v>10</v>
      </c>
      <c r="D2137" s="2">
        <v>4400</v>
      </c>
      <c r="E2137" s="4">
        <v>27779.05</v>
      </c>
      <c r="G2137" s="1"/>
    </row>
    <row r="2138" spans="1:7" x14ac:dyDescent="0.25">
      <c r="A2138" s="7">
        <v>45108</v>
      </c>
      <c r="B2138" s="2" t="s">
        <v>9</v>
      </c>
      <c r="C2138" s="2" t="s">
        <v>10</v>
      </c>
      <c r="D2138" s="2">
        <v>4500</v>
      </c>
      <c r="E2138" s="4">
        <v>55280.92</v>
      </c>
      <c r="G2138" s="1"/>
    </row>
    <row r="2139" spans="1:7" x14ac:dyDescent="0.25">
      <c r="A2139" s="7">
        <v>45108</v>
      </c>
      <c r="B2139" s="2" t="s">
        <v>9</v>
      </c>
      <c r="C2139" s="2" t="s">
        <v>10</v>
      </c>
      <c r="D2139" s="2">
        <v>4700</v>
      </c>
      <c r="E2139" s="4">
        <v>174561.72</v>
      </c>
      <c r="G2139" s="1"/>
    </row>
    <row r="2140" spans="1:7" x14ac:dyDescent="0.25">
      <c r="A2140" s="7">
        <v>45108</v>
      </c>
      <c r="B2140" s="2" t="s">
        <v>9</v>
      </c>
      <c r="C2140" s="2" t="s">
        <v>10</v>
      </c>
      <c r="D2140" s="2">
        <v>4800</v>
      </c>
      <c r="E2140" s="4">
        <v>196741.7</v>
      </c>
      <c r="G2140" s="1"/>
    </row>
    <row r="2141" spans="1:7" x14ac:dyDescent="0.25">
      <c r="A2141" s="7">
        <v>45108</v>
      </c>
      <c r="B2141" s="2" t="s">
        <v>9</v>
      </c>
      <c r="C2141" s="2" t="s">
        <v>10</v>
      </c>
      <c r="D2141" s="2">
        <v>4900</v>
      </c>
      <c r="E2141" s="4">
        <v>44557.95</v>
      </c>
      <c r="G2141" s="1"/>
    </row>
    <row r="2142" spans="1:7" x14ac:dyDescent="0.25">
      <c r="A2142" s="7">
        <v>45108</v>
      </c>
      <c r="B2142" s="2" t="s">
        <v>9</v>
      </c>
      <c r="C2142" s="2" t="s">
        <v>10</v>
      </c>
      <c r="D2142" s="2">
        <v>4950</v>
      </c>
      <c r="E2142" s="4">
        <v>36948.79</v>
      </c>
      <c r="G2142" s="1"/>
    </row>
    <row r="2143" spans="1:7" x14ac:dyDescent="0.25">
      <c r="A2143" s="7">
        <v>45108</v>
      </c>
      <c r="B2143" s="2" t="s">
        <v>9</v>
      </c>
      <c r="C2143" s="2" t="s">
        <v>10</v>
      </c>
      <c r="D2143" s="2">
        <v>4999</v>
      </c>
      <c r="E2143" s="4">
        <v>-167314.67000000001</v>
      </c>
      <c r="G2143" s="1"/>
    </row>
    <row r="2144" spans="1:7" x14ac:dyDescent="0.25">
      <c r="A2144" s="7">
        <v>45108</v>
      </c>
      <c r="B2144" s="2" t="s">
        <v>5</v>
      </c>
      <c r="C2144" s="2" t="s">
        <v>12</v>
      </c>
      <c r="D2144" s="2">
        <v>5100</v>
      </c>
      <c r="E2144" s="4">
        <v>20355.47</v>
      </c>
      <c r="G2144" s="1"/>
    </row>
    <row r="2145" spans="1:7" x14ac:dyDescent="0.25">
      <c r="A2145" s="7">
        <v>45108</v>
      </c>
      <c r="B2145" s="2" t="s">
        <v>5</v>
      </c>
      <c r="C2145" s="2" t="s">
        <v>12</v>
      </c>
      <c r="D2145" s="2">
        <v>5130</v>
      </c>
      <c r="E2145" s="4">
        <v>1207.4100000000001</v>
      </c>
      <c r="G2145" s="1"/>
    </row>
    <row r="2146" spans="1:7" x14ac:dyDescent="0.25">
      <c r="A2146" s="7">
        <v>45108</v>
      </c>
      <c r="B2146" s="2" t="s">
        <v>5</v>
      </c>
      <c r="C2146" s="2" t="s">
        <v>12</v>
      </c>
      <c r="D2146" s="2">
        <v>5140</v>
      </c>
      <c r="E2146" s="4">
        <v>509.68</v>
      </c>
      <c r="G2146" s="1"/>
    </row>
    <row r="2147" spans="1:7" x14ac:dyDescent="0.25">
      <c r="A2147" s="7">
        <v>45108</v>
      </c>
      <c r="B2147" s="2" t="s">
        <v>5</v>
      </c>
      <c r="C2147" s="2" t="s">
        <v>12</v>
      </c>
      <c r="D2147" s="2">
        <v>5200</v>
      </c>
      <c r="E2147" s="4">
        <v>1085.3800000000001</v>
      </c>
      <c r="G2147" s="1"/>
    </row>
    <row r="2148" spans="1:7" x14ac:dyDescent="0.25">
      <c r="A2148" s="7">
        <v>45108</v>
      </c>
      <c r="B2148" s="2" t="s">
        <v>5</v>
      </c>
      <c r="C2148" s="2" t="s">
        <v>12</v>
      </c>
      <c r="D2148" s="2">
        <v>5300</v>
      </c>
      <c r="E2148" s="4">
        <v>1023.86</v>
      </c>
      <c r="G2148" s="1"/>
    </row>
    <row r="2149" spans="1:7" x14ac:dyDescent="0.25">
      <c r="A2149" s="7">
        <v>45108</v>
      </c>
      <c r="B2149" s="2" t="s">
        <v>5</v>
      </c>
      <c r="C2149" s="2" t="s">
        <v>12</v>
      </c>
      <c r="D2149" s="2">
        <v>5400</v>
      </c>
      <c r="E2149" s="4">
        <v>591.58000000000004</v>
      </c>
      <c r="G2149" s="1"/>
    </row>
    <row r="2150" spans="1:7" x14ac:dyDescent="0.25">
      <c r="A2150" s="7">
        <v>45108</v>
      </c>
      <c r="B2150" s="2" t="s">
        <v>5</v>
      </c>
      <c r="C2150" s="2" t="s">
        <v>12</v>
      </c>
      <c r="D2150" s="2">
        <v>5500</v>
      </c>
      <c r="E2150" s="4">
        <v>18564.07</v>
      </c>
      <c r="G2150" s="1"/>
    </row>
    <row r="2151" spans="1:7" x14ac:dyDescent="0.25">
      <c r="A2151" s="7">
        <v>45108</v>
      </c>
      <c r="B2151" s="2" t="s">
        <v>5</v>
      </c>
      <c r="C2151" s="2" t="s">
        <v>12</v>
      </c>
      <c r="D2151" s="2">
        <v>5700</v>
      </c>
      <c r="E2151" s="4">
        <v>2412.5100000000002</v>
      </c>
      <c r="G2151" s="1"/>
    </row>
    <row r="2152" spans="1:7" x14ac:dyDescent="0.25">
      <c r="A2152" s="7">
        <v>45108</v>
      </c>
      <c r="B2152" s="2" t="s">
        <v>5</v>
      </c>
      <c r="C2152" s="2" t="s">
        <v>12</v>
      </c>
      <c r="D2152" s="2">
        <v>5800</v>
      </c>
      <c r="E2152" s="4">
        <v>992.26</v>
      </c>
      <c r="G2152" s="1"/>
    </row>
    <row r="2153" spans="1:7" x14ac:dyDescent="0.25">
      <c r="A2153" s="7">
        <v>45108</v>
      </c>
      <c r="B2153" s="2" t="s">
        <v>5</v>
      </c>
      <c r="C2153" s="2" t="s">
        <v>12</v>
      </c>
      <c r="D2153" s="2">
        <v>6000</v>
      </c>
      <c r="E2153" s="4">
        <v>531.44000000000005</v>
      </c>
      <c r="G2153" s="1"/>
    </row>
    <row r="2154" spans="1:7" x14ac:dyDescent="0.25">
      <c r="A2154" s="7">
        <v>45108</v>
      </c>
      <c r="B2154" s="2" t="s">
        <v>5</v>
      </c>
      <c r="C2154" s="2" t="s">
        <v>12</v>
      </c>
      <c r="D2154" s="2">
        <v>6200</v>
      </c>
      <c r="E2154" s="4">
        <v>2410.6999999999998</v>
      </c>
      <c r="G2154" s="1"/>
    </row>
    <row r="2155" spans="1:7" x14ac:dyDescent="0.25">
      <c r="A2155" s="7">
        <v>45108</v>
      </c>
      <c r="B2155" s="2" t="s">
        <v>5</v>
      </c>
      <c r="C2155" s="2" t="s">
        <v>12</v>
      </c>
      <c r="D2155" s="2">
        <v>6400</v>
      </c>
      <c r="E2155" s="4">
        <v>3583.82</v>
      </c>
      <c r="G2155" s="1"/>
    </row>
    <row r="2156" spans="1:7" x14ac:dyDescent="0.25">
      <c r="A2156" s="7">
        <v>45108</v>
      </c>
      <c r="B2156" s="2" t="s">
        <v>5</v>
      </c>
      <c r="C2156" s="2" t="s">
        <v>12</v>
      </c>
      <c r="D2156" s="2">
        <v>6410</v>
      </c>
      <c r="E2156" s="4">
        <v>2498.89</v>
      </c>
      <c r="G2156" s="1"/>
    </row>
    <row r="2157" spans="1:7" x14ac:dyDescent="0.25">
      <c r="A2157" s="7">
        <v>45108</v>
      </c>
      <c r="B2157" s="2" t="s">
        <v>5</v>
      </c>
      <c r="C2157" s="2" t="s">
        <v>12</v>
      </c>
      <c r="D2157" s="2">
        <v>6420</v>
      </c>
      <c r="E2157" s="4">
        <v>1845.77</v>
      </c>
      <c r="G2157" s="1"/>
    </row>
    <row r="2158" spans="1:7" x14ac:dyDescent="0.25">
      <c r="A2158" s="7">
        <v>45108</v>
      </c>
      <c r="B2158" s="2" t="s">
        <v>5</v>
      </c>
      <c r="C2158" s="2" t="s">
        <v>12</v>
      </c>
      <c r="D2158" s="2">
        <v>6500</v>
      </c>
      <c r="E2158" s="4">
        <v>2918.2</v>
      </c>
      <c r="G2158" s="1"/>
    </row>
    <row r="2159" spans="1:7" x14ac:dyDescent="0.25">
      <c r="A2159" s="7">
        <v>45108</v>
      </c>
      <c r="B2159" s="2" t="s">
        <v>5</v>
      </c>
      <c r="C2159" s="2" t="s">
        <v>12</v>
      </c>
      <c r="D2159" s="2">
        <v>6600</v>
      </c>
      <c r="E2159" s="4">
        <v>4898.46</v>
      </c>
      <c r="G2159" s="1"/>
    </row>
    <row r="2160" spans="1:7" x14ac:dyDescent="0.25">
      <c r="A2160" s="7">
        <v>45108</v>
      </c>
      <c r="B2160" s="2" t="s">
        <v>5</v>
      </c>
      <c r="C2160" s="2" t="s">
        <v>12</v>
      </c>
      <c r="D2160" s="2">
        <v>6610</v>
      </c>
      <c r="E2160" s="4">
        <v>2510.64</v>
      </c>
      <c r="G2160" s="1"/>
    </row>
    <row r="2161" spans="1:7" x14ac:dyDescent="0.25">
      <c r="A2161" s="7">
        <v>45108</v>
      </c>
      <c r="B2161" s="2" t="s">
        <v>5</v>
      </c>
      <c r="C2161" s="2" t="s">
        <v>12</v>
      </c>
      <c r="D2161" s="2">
        <v>6620</v>
      </c>
      <c r="E2161" s="4">
        <v>985.42</v>
      </c>
      <c r="G2161" s="1"/>
    </row>
    <row r="2162" spans="1:7" x14ac:dyDescent="0.25">
      <c r="A2162" s="7">
        <v>45108</v>
      </c>
      <c r="B2162" s="2" t="s">
        <v>5</v>
      </c>
      <c r="C2162" s="2" t="s">
        <v>12</v>
      </c>
      <c r="D2162" s="2">
        <v>6700</v>
      </c>
      <c r="E2162" s="4">
        <v>591.72</v>
      </c>
      <c r="G2162" s="1"/>
    </row>
    <row r="2163" spans="1:7" x14ac:dyDescent="0.25">
      <c r="A2163" s="7">
        <v>45108</v>
      </c>
      <c r="B2163" s="2" t="s">
        <v>5</v>
      </c>
      <c r="C2163" s="2" t="s">
        <v>12</v>
      </c>
      <c r="D2163" s="2">
        <v>6999</v>
      </c>
      <c r="E2163" s="4">
        <v>1640.35</v>
      </c>
      <c r="G2163" s="1"/>
    </row>
    <row r="2164" spans="1:7" x14ac:dyDescent="0.25">
      <c r="A2164" s="7">
        <v>45108</v>
      </c>
      <c r="B2164" s="2" t="s">
        <v>8</v>
      </c>
      <c r="C2164" s="2" t="s">
        <v>12</v>
      </c>
      <c r="D2164" s="2">
        <v>5100</v>
      </c>
      <c r="E2164" s="4">
        <v>20875.5</v>
      </c>
      <c r="G2164" s="1"/>
    </row>
    <row r="2165" spans="1:7" x14ac:dyDescent="0.25">
      <c r="A2165" s="7">
        <v>45108</v>
      </c>
      <c r="B2165" s="2" t="s">
        <v>8</v>
      </c>
      <c r="C2165" s="2" t="s">
        <v>12</v>
      </c>
      <c r="D2165" s="2">
        <v>5130</v>
      </c>
      <c r="E2165" s="4">
        <v>1215.6199999999999</v>
      </c>
      <c r="G2165" s="1"/>
    </row>
    <row r="2166" spans="1:7" x14ac:dyDescent="0.25">
      <c r="A2166" s="7">
        <v>45108</v>
      </c>
      <c r="B2166" s="2" t="s">
        <v>8</v>
      </c>
      <c r="C2166" s="2" t="s">
        <v>12</v>
      </c>
      <c r="D2166" s="2">
        <v>5140</v>
      </c>
      <c r="E2166" s="4">
        <v>508.47</v>
      </c>
      <c r="G2166" s="1"/>
    </row>
    <row r="2167" spans="1:7" x14ac:dyDescent="0.25">
      <c r="A2167" s="7">
        <v>45108</v>
      </c>
      <c r="B2167" s="2" t="s">
        <v>8</v>
      </c>
      <c r="C2167" s="2" t="s">
        <v>12</v>
      </c>
      <c r="D2167" s="2">
        <v>5200</v>
      </c>
      <c r="E2167" s="4">
        <v>1157.94</v>
      </c>
      <c r="G2167" s="1"/>
    </row>
    <row r="2168" spans="1:7" x14ac:dyDescent="0.25">
      <c r="A2168" s="7">
        <v>45108</v>
      </c>
      <c r="B2168" s="2" t="s">
        <v>8</v>
      </c>
      <c r="C2168" s="2" t="s">
        <v>12</v>
      </c>
      <c r="D2168" s="2">
        <v>5300</v>
      </c>
      <c r="E2168" s="4">
        <v>1018.57</v>
      </c>
      <c r="G2168" s="1"/>
    </row>
    <row r="2169" spans="1:7" x14ac:dyDescent="0.25">
      <c r="A2169" s="7">
        <v>45108</v>
      </c>
      <c r="B2169" s="2" t="s">
        <v>8</v>
      </c>
      <c r="C2169" s="2" t="s">
        <v>12</v>
      </c>
      <c r="D2169" s="2">
        <v>5400</v>
      </c>
      <c r="E2169" s="4">
        <v>636.84</v>
      </c>
      <c r="G2169" s="1"/>
    </row>
    <row r="2170" spans="1:7" x14ac:dyDescent="0.25">
      <c r="A2170" s="7">
        <v>45108</v>
      </c>
      <c r="B2170" s="2" t="s">
        <v>8</v>
      </c>
      <c r="C2170" s="2" t="s">
        <v>12</v>
      </c>
      <c r="D2170" s="2">
        <v>5500</v>
      </c>
      <c r="E2170" s="4">
        <v>19090.64</v>
      </c>
      <c r="G2170" s="1"/>
    </row>
    <row r="2171" spans="1:7" x14ac:dyDescent="0.25">
      <c r="A2171" s="7">
        <v>45108</v>
      </c>
      <c r="B2171" s="2" t="s">
        <v>8</v>
      </c>
      <c r="C2171" s="2" t="s">
        <v>12</v>
      </c>
      <c r="D2171" s="2">
        <v>5700</v>
      </c>
      <c r="E2171" s="4">
        <v>2496.08</v>
      </c>
      <c r="G2171" s="1"/>
    </row>
    <row r="2172" spans="1:7" x14ac:dyDescent="0.25">
      <c r="A2172" s="7">
        <v>45108</v>
      </c>
      <c r="B2172" s="2" t="s">
        <v>8</v>
      </c>
      <c r="C2172" s="2" t="s">
        <v>12</v>
      </c>
      <c r="D2172" s="2">
        <v>5800</v>
      </c>
      <c r="E2172" s="4">
        <v>1039.58</v>
      </c>
      <c r="G2172" s="1"/>
    </row>
    <row r="2173" spans="1:7" x14ac:dyDescent="0.25">
      <c r="A2173" s="7">
        <v>45108</v>
      </c>
      <c r="B2173" s="2" t="s">
        <v>8</v>
      </c>
      <c r="C2173" s="2" t="s">
        <v>12</v>
      </c>
      <c r="D2173" s="2">
        <v>6000</v>
      </c>
      <c r="E2173" s="4">
        <v>555.71</v>
      </c>
      <c r="G2173" s="1"/>
    </row>
    <row r="2174" spans="1:7" x14ac:dyDescent="0.25">
      <c r="A2174" s="7">
        <v>45108</v>
      </c>
      <c r="B2174" s="2" t="s">
        <v>8</v>
      </c>
      <c r="C2174" s="2" t="s">
        <v>12</v>
      </c>
      <c r="D2174" s="2">
        <v>6200</v>
      </c>
      <c r="E2174" s="4">
        <v>2433.44</v>
      </c>
      <c r="G2174" s="1"/>
    </row>
    <row r="2175" spans="1:7" x14ac:dyDescent="0.25">
      <c r="A2175" s="7">
        <v>45108</v>
      </c>
      <c r="B2175" s="2" t="s">
        <v>8</v>
      </c>
      <c r="C2175" s="2" t="s">
        <v>12</v>
      </c>
      <c r="D2175" s="2">
        <v>6400</v>
      </c>
      <c r="E2175" s="4">
        <v>3541.79</v>
      </c>
      <c r="G2175" s="1"/>
    </row>
    <row r="2176" spans="1:7" x14ac:dyDescent="0.25">
      <c r="A2176" s="7">
        <v>45108</v>
      </c>
      <c r="B2176" s="2" t="s">
        <v>8</v>
      </c>
      <c r="C2176" s="2" t="s">
        <v>12</v>
      </c>
      <c r="D2176" s="2">
        <v>6410</v>
      </c>
      <c r="E2176" s="4">
        <v>2639.18</v>
      </c>
      <c r="G2176" s="1"/>
    </row>
    <row r="2177" spans="1:7" x14ac:dyDescent="0.25">
      <c r="A2177" s="7">
        <v>45108</v>
      </c>
      <c r="B2177" s="2" t="s">
        <v>8</v>
      </c>
      <c r="C2177" s="2" t="s">
        <v>12</v>
      </c>
      <c r="D2177" s="2">
        <v>6420</v>
      </c>
      <c r="E2177" s="4">
        <v>2009.9</v>
      </c>
      <c r="G2177" s="1"/>
    </row>
    <row r="2178" spans="1:7" x14ac:dyDescent="0.25">
      <c r="A2178" s="7">
        <v>45108</v>
      </c>
      <c r="B2178" s="2" t="s">
        <v>8</v>
      </c>
      <c r="C2178" s="2" t="s">
        <v>12</v>
      </c>
      <c r="D2178" s="2">
        <v>6500</v>
      </c>
      <c r="E2178" s="4">
        <v>3014.59</v>
      </c>
      <c r="G2178" s="1"/>
    </row>
    <row r="2179" spans="1:7" x14ac:dyDescent="0.25">
      <c r="A2179" s="7">
        <v>45108</v>
      </c>
      <c r="B2179" s="2" t="s">
        <v>8</v>
      </c>
      <c r="C2179" s="2" t="s">
        <v>12</v>
      </c>
      <c r="D2179" s="2">
        <v>6600</v>
      </c>
      <c r="E2179" s="4">
        <v>5166.8599999999997</v>
      </c>
      <c r="G2179" s="1"/>
    </row>
    <row r="2180" spans="1:7" x14ac:dyDescent="0.25">
      <c r="A2180" s="7">
        <v>45108</v>
      </c>
      <c r="B2180" s="2" t="s">
        <v>8</v>
      </c>
      <c r="C2180" s="2" t="s">
        <v>12</v>
      </c>
      <c r="D2180" s="2">
        <v>6610</v>
      </c>
      <c r="E2180" s="4">
        <v>2605.9699999999998</v>
      </c>
      <c r="G2180" s="1"/>
    </row>
    <row r="2181" spans="1:7" x14ac:dyDescent="0.25">
      <c r="A2181" s="7">
        <v>45108</v>
      </c>
      <c r="B2181" s="2" t="s">
        <v>8</v>
      </c>
      <c r="C2181" s="2" t="s">
        <v>12</v>
      </c>
      <c r="D2181" s="2">
        <v>6620</v>
      </c>
      <c r="E2181" s="4">
        <v>1005.51</v>
      </c>
      <c r="G2181" s="1"/>
    </row>
    <row r="2182" spans="1:7" x14ac:dyDescent="0.25">
      <c r="A2182" s="7">
        <v>45108</v>
      </c>
      <c r="B2182" s="2" t="s">
        <v>8</v>
      </c>
      <c r="C2182" s="2" t="s">
        <v>12</v>
      </c>
      <c r="D2182" s="2">
        <v>6700</v>
      </c>
      <c r="E2182" s="4">
        <v>597.38</v>
      </c>
      <c r="G2182" s="1"/>
    </row>
    <row r="2183" spans="1:7" x14ac:dyDescent="0.25">
      <c r="A2183" s="7">
        <v>45108</v>
      </c>
      <c r="B2183" s="2" t="s">
        <v>8</v>
      </c>
      <c r="C2183" s="2" t="s">
        <v>12</v>
      </c>
      <c r="D2183" s="2">
        <v>6999</v>
      </c>
      <c r="E2183" s="4">
        <v>1621.9</v>
      </c>
      <c r="G2183" s="1"/>
    </row>
    <row r="2184" spans="1:7" x14ac:dyDescent="0.25">
      <c r="A2184" s="7">
        <v>45108</v>
      </c>
      <c r="B2184" s="2" t="s">
        <v>9</v>
      </c>
      <c r="C2184" s="2" t="s">
        <v>12</v>
      </c>
      <c r="D2184" s="2">
        <v>5100</v>
      </c>
      <c r="E2184" s="4">
        <v>21660.400000000001</v>
      </c>
      <c r="G2184" s="1"/>
    </row>
    <row r="2185" spans="1:7" x14ac:dyDescent="0.25">
      <c r="A2185" s="7">
        <v>45108</v>
      </c>
      <c r="B2185" s="2" t="s">
        <v>9</v>
      </c>
      <c r="C2185" s="2" t="s">
        <v>12</v>
      </c>
      <c r="D2185" s="2">
        <v>5130</v>
      </c>
      <c r="E2185" s="4">
        <v>1272.8399999999999</v>
      </c>
      <c r="G2185" s="1"/>
    </row>
    <row r="2186" spans="1:7" x14ac:dyDescent="0.25">
      <c r="A2186" s="7">
        <v>45108</v>
      </c>
      <c r="B2186" s="2" t="s">
        <v>9</v>
      </c>
      <c r="C2186" s="2" t="s">
        <v>12</v>
      </c>
      <c r="D2186" s="2">
        <v>5140</v>
      </c>
      <c r="E2186" s="4">
        <v>538.17999999999995</v>
      </c>
      <c r="G2186" s="1"/>
    </row>
    <row r="2187" spans="1:7" x14ac:dyDescent="0.25">
      <c r="A2187" s="7">
        <v>45108</v>
      </c>
      <c r="B2187" s="2" t="s">
        <v>9</v>
      </c>
      <c r="C2187" s="2" t="s">
        <v>12</v>
      </c>
      <c r="D2187" s="2">
        <v>5200</v>
      </c>
      <c r="E2187" s="4">
        <v>1143.46</v>
      </c>
      <c r="G2187" s="1"/>
    </row>
    <row r="2188" spans="1:7" x14ac:dyDescent="0.25">
      <c r="A2188" s="7">
        <v>45108</v>
      </c>
      <c r="B2188" s="2" t="s">
        <v>9</v>
      </c>
      <c r="C2188" s="2" t="s">
        <v>12</v>
      </c>
      <c r="D2188" s="2">
        <v>5300</v>
      </c>
      <c r="E2188" s="4">
        <v>1053.3800000000001</v>
      </c>
      <c r="G2188" s="1"/>
    </row>
    <row r="2189" spans="1:7" x14ac:dyDescent="0.25">
      <c r="A2189" s="7">
        <v>45108</v>
      </c>
      <c r="B2189" s="2" t="s">
        <v>9</v>
      </c>
      <c r="C2189" s="2" t="s">
        <v>12</v>
      </c>
      <c r="D2189" s="2">
        <v>5400</v>
      </c>
      <c r="E2189" s="4">
        <v>625.69000000000005</v>
      </c>
      <c r="G2189" s="1"/>
    </row>
    <row r="2190" spans="1:7" x14ac:dyDescent="0.25">
      <c r="A2190" s="7">
        <v>45108</v>
      </c>
      <c r="B2190" s="2" t="s">
        <v>9</v>
      </c>
      <c r="C2190" s="2" t="s">
        <v>12</v>
      </c>
      <c r="D2190" s="2">
        <v>5500</v>
      </c>
      <c r="E2190" s="4">
        <v>19580.759999999998</v>
      </c>
      <c r="G2190" s="1"/>
    </row>
    <row r="2191" spans="1:7" x14ac:dyDescent="0.25">
      <c r="A2191" s="7">
        <v>45108</v>
      </c>
      <c r="B2191" s="2" t="s">
        <v>9</v>
      </c>
      <c r="C2191" s="2" t="s">
        <v>12</v>
      </c>
      <c r="D2191" s="2">
        <v>5700</v>
      </c>
      <c r="E2191" s="4">
        <v>2573.58</v>
      </c>
      <c r="G2191" s="1"/>
    </row>
    <row r="2192" spans="1:7" x14ac:dyDescent="0.25">
      <c r="A2192" s="7">
        <v>45108</v>
      </c>
      <c r="B2192" s="2" t="s">
        <v>9</v>
      </c>
      <c r="C2192" s="2" t="s">
        <v>12</v>
      </c>
      <c r="D2192" s="2">
        <v>5800</v>
      </c>
      <c r="E2192" s="4">
        <v>1065.27</v>
      </c>
      <c r="G2192" s="1"/>
    </row>
    <row r="2193" spans="1:7" x14ac:dyDescent="0.25">
      <c r="A2193" s="7">
        <v>45108</v>
      </c>
      <c r="B2193" s="2" t="s">
        <v>9</v>
      </c>
      <c r="C2193" s="2" t="s">
        <v>12</v>
      </c>
      <c r="D2193" s="2">
        <v>6000</v>
      </c>
      <c r="E2193" s="4">
        <v>583.58000000000004</v>
      </c>
      <c r="G2193" s="1"/>
    </row>
    <row r="2194" spans="1:7" x14ac:dyDescent="0.25">
      <c r="A2194" s="7">
        <v>45108</v>
      </c>
      <c r="B2194" s="2" t="s">
        <v>9</v>
      </c>
      <c r="C2194" s="2" t="s">
        <v>12</v>
      </c>
      <c r="D2194" s="2">
        <v>6200</v>
      </c>
      <c r="E2194" s="4">
        <v>2583.34</v>
      </c>
      <c r="G2194" s="1"/>
    </row>
    <row r="2195" spans="1:7" x14ac:dyDescent="0.25">
      <c r="A2195" s="7">
        <v>45108</v>
      </c>
      <c r="B2195" s="2" t="s">
        <v>9</v>
      </c>
      <c r="C2195" s="2" t="s">
        <v>12</v>
      </c>
      <c r="D2195" s="2">
        <v>6400</v>
      </c>
      <c r="E2195" s="4">
        <v>3713.23</v>
      </c>
      <c r="G2195" s="1"/>
    </row>
    <row r="2196" spans="1:7" x14ac:dyDescent="0.25">
      <c r="A2196" s="7">
        <v>45108</v>
      </c>
      <c r="B2196" s="2" t="s">
        <v>9</v>
      </c>
      <c r="C2196" s="2" t="s">
        <v>12</v>
      </c>
      <c r="D2196" s="2">
        <v>6410</v>
      </c>
      <c r="E2196" s="4">
        <v>2726.43</v>
      </c>
      <c r="G2196" s="1"/>
    </row>
    <row r="2197" spans="1:7" x14ac:dyDescent="0.25">
      <c r="A2197" s="7">
        <v>45108</v>
      </c>
      <c r="B2197" s="2" t="s">
        <v>9</v>
      </c>
      <c r="C2197" s="2" t="s">
        <v>12</v>
      </c>
      <c r="D2197" s="2">
        <v>6420</v>
      </c>
      <c r="E2197" s="4">
        <v>2071.9</v>
      </c>
      <c r="G2197" s="1"/>
    </row>
    <row r="2198" spans="1:7" x14ac:dyDescent="0.25">
      <c r="A2198" s="7">
        <v>45108</v>
      </c>
      <c r="B2198" s="2" t="s">
        <v>9</v>
      </c>
      <c r="C2198" s="2" t="s">
        <v>12</v>
      </c>
      <c r="D2198" s="2">
        <v>6500</v>
      </c>
      <c r="E2198" s="4">
        <v>3181.45</v>
      </c>
      <c r="G2198" s="1"/>
    </row>
    <row r="2199" spans="1:7" x14ac:dyDescent="0.25">
      <c r="A2199" s="7">
        <v>45108</v>
      </c>
      <c r="B2199" s="2" t="s">
        <v>9</v>
      </c>
      <c r="C2199" s="2" t="s">
        <v>12</v>
      </c>
      <c r="D2199" s="2">
        <v>6600</v>
      </c>
      <c r="E2199" s="4">
        <v>5295.88</v>
      </c>
      <c r="G2199" s="1"/>
    </row>
    <row r="2200" spans="1:7" x14ac:dyDescent="0.25">
      <c r="A2200" s="7">
        <v>45108</v>
      </c>
      <c r="B2200" s="2" t="s">
        <v>9</v>
      </c>
      <c r="C2200" s="2" t="s">
        <v>12</v>
      </c>
      <c r="D2200" s="2">
        <v>6610</v>
      </c>
      <c r="E2200" s="4">
        <v>2701.83</v>
      </c>
      <c r="G2200" s="1"/>
    </row>
    <row r="2201" spans="1:7" x14ac:dyDescent="0.25">
      <c r="A2201" s="7">
        <v>45108</v>
      </c>
      <c r="B2201" s="2" t="s">
        <v>9</v>
      </c>
      <c r="C2201" s="2" t="s">
        <v>12</v>
      </c>
      <c r="D2201" s="2">
        <v>6620</v>
      </c>
      <c r="E2201" s="4">
        <v>1085.1500000000001</v>
      </c>
      <c r="G2201" s="1"/>
    </row>
    <row r="2202" spans="1:7" x14ac:dyDescent="0.25">
      <c r="A2202" s="7">
        <v>45108</v>
      </c>
      <c r="B2202" s="2" t="s">
        <v>9</v>
      </c>
      <c r="C2202" s="2" t="s">
        <v>12</v>
      </c>
      <c r="D2202" s="2">
        <v>6700</v>
      </c>
      <c r="E2202" s="4">
        <v>614.44000000000005</v>
      </c>
      <c r="G2202" s="1"/>
    </row>
    <row r="2203" spans="1:7" x14ac:dyDescent="0.25">
      <c r="A2203" s="7">
        <v>45108</v>
      </c>
      <c r="B2203" s="2" t="s">
        <v>9</v>
      </c>
      <c r="C2203" s="2" t="s">
        <v>12</v>
      </c>
      <c r="D2203" s="2">
        <v>6999</v>
      </c>
      <c r="E2203" s="4">
        <v>1733.77</v>
      </c>
      <c r="G2203" s="1"/>
    </row>
    <row r="2204" spans="1:7" x14ac:dyDescent="0.25">
      <c r="A2204" s="7">
        <v>45108</v>
      </c>
      <c r="B2204" s="2" t="s">
        <v>5</v>
      </c>
      <c r="C2204" s="2" t="s">
        <v>14</v>
      </c>
      <c r="D2204" s="2">
        <v>5100</v>
      </c>
      <c r="E2204" s="4">
        <v>11716.51</v>
      </c>
      <c r="G2204" s="1"/>
    </row>
    <row r="2205" spans="1:7" x14ac:dyDescent="0.25">
      <c r="A2205" s="7">
        <v>45108</v>
      </c>
      <c r="B2205" s="2" t="s">
        <v>5</v>
      </c>
      <c r="C2205" s="2" t="s">
        <v>14</v>
      </c>
      <c r="D2205" s="2">
        <v>5130</v>
      </c>
      <c r="E2205" s="4">
        <v>686.78</v>
      </c>
      <c r="G2205" s="1"/>
    </row>
    <row r="2206" spans="1:7" x14ac:dyDescent="0.25">
      <c r="A2206" s="7">
        <v>45108</v>
      </c>
      <c r="B2206" s="2" t="s">
        <v>5</v>
      </c>
      <c r="C2206" s="2" t="s">
        <v>14</v>
      </c>
      <c r="D2206" s="2">
        <v>5140</v>
      </c>
      <c r="E2206" s="4">
        <v>298.61</v>
      </c>
      <c r="G2206" s="1"/>
    </row>
    <row r="2207" spans="1:7" x14ac:dyDescent="0.25">
      <c r="A2207" s="7">
        <v>45108</v>
      </c>
      <c r="B2207" s="2" t="s">
        <v>5</v>
      </c>
      <c r="C2207" s="2" t="s">
        <v>14</v>
      </c>
      <c r="D2207" s="2">
        <v>5200</v>
      </c>
      <c r="E2207" s="4">
        <v>683.52</v>
      </c>
      <c r="G2207" s="1"/>
    </row>
    <row r="2208" spans="1:7" x14ac:dyDescent="0.25">
      <c r="A2208" s="7">
        <v>45108</v>
      </c>
      <c r="B2208" s="2" t="s">
        <v>5</v>
      </c>
      <c r="C2208" s="2" t="s">
        <v>14</v>
      </c>
      <c r="D2208" s="2">
        <v>5300</v>
      </c>
      <c r="E2208" s="4">
        <v>15092.97</v>
      </c>
      <c r="G2208" s="1"/>
    </row>
    <row r="2209" spans="1:7" x14ac:dyDescent="0.25">
      <c r="A2209" s="7">
        <v>45108</v>
      </c>
      <c r="B2209" s="2" t="s">
        <v>5</v>
      </c>
      <c r="C2209" s="2" t="s">
        <v>14</v>
      </c>
      <c r="D2209" s="2">
        <v>5400</v>
      </c>
      <c r="E2209" s="4">
        <v>391.51</v>
      </c>
      <c r="G2209" s="1"/>
    </row>
    <row r="2210" spans="1:7" x14ac:dyDescent="0.25">
      <c r="A2210" s="7">
        <v>45108</v>
      </c>
      <c r="B2210" s="2" t="s">
        <v>5</v>
      </c>
      <c r="C2210" s="2" t="s">
        <v>14</v>
      </c>
      <c r="D2210" s="2">
        <v>5500</v>
      </c>
      <c r="E2210" s="4">
        <v>10789.19</v>
      </c>
      <c r="G2210" s="1"/>
    </row>
    <row r="2211" spans="1:7" x14ac:dyDescent="0.25">
      <c r="A2211" s="7">
        <v>45108</v>
      </c>
      <c r="B2211" s="2" t="s">
        <v>5</v>
      </c>
      <c r="C2211" s="2" t="s">
        <v>14</v>
      </c>
      <c r="D2211" s="2">
        <v>5700</v>
      </c>
      <c r="E2211" s="4">
        <v>1519.01</v>
      </c>
      <c r="G2211" s="1"/>
    </row>
    <row r="2212" spans="1:7" x14ac:dyDescent="0.25">
      <c r="A2212" s="7">
        <v>45108</v>
      </c>
      <c r="B2212" s="2" t="s">
        <v>5</v>
      </c>
      <c r="C2212" s="2" t="s">
        <v>14</v>
      </c>
      <c r="D2212" s="2">
        <v>5800</v>
      </c>
      <c r="E2212" s="4">
        <v>605.78</v>
      </c>
      <c r="G2212" s="1"/>
    </row>
    <row r="2213" spans="1:7" x14ac:dyDescent="0.25">
      <c r="A2213" s="7">
        <v>45108</v>
      </c>
      <c r="B2213" s="2" t="s">
        <v>5</v>
      </c>
      <c r="C2213" s="2" t="s">
        <v>14</v>
      </c>
      <c r="D2213" s="2">
        <v>6000</v>
      </c>
      <c r="E2213" s="4">
        <v>306.06</v>
      </c>
      <c r="G2213" s="1"/>
    </row>
    <row r="2214" spans="1:7" x14ac:dyDescent="0.25">
      <c r="A2214" s="7">
        <v>45108</v>
      </c>
      <c r="B2214" s="2" t="s">
        <v>5</v>
      </c>
      <c r="C2214" s="2" t="s">
        <v>14</v>
      </c>
      <c r="D2214" s="2">
        <v>6200</v>
      </c>
      <c r="E2214" s="4">
        <v>1440.75</v>
      </c>
      <c r="G2214" s="1"/>
    </row>
    <row r="2215" spans="1:7" x14ac:dyDescent="0.25">
      <c r="A2215" s="7">
        <v>45108</v>
      </c>
      <c r="B2215" s="2" t="s">
        <v>5</v>
      </c>
      <c r="C2215" s="2" t="s">
        <v>14</v>
      </c>
      <c r="D2215" s="2">
        <v>6400</v>
      </c>
      <c r="E2215" s="4">
        <v>2135.54</v>
      </c>
      <c r="G2215" s="1"/>
    </row>
    <row r="2216" spans="1:7" x14ac:dyDescent="0.25">
      <c r="A2216" s="7">
        <v>45108</v>
      </c>
      <c r="B2216" s="2" t="s">
        <v>5</v>
      </c>
      <c r="C2216" s="2" t="s">
        <v>14</v>
      </c>
      <c r="D2216" s="2">
        <v>6410</v>
      </c>
      <c r="E2216" s="4">
        <v>1541.22</v>
      </c>
      <c r="G2216" s="1"/>
    </row>
    <row r="2217" spans="1:7" x14ac:dyDescent="0.25">
      <c r="A2217" s="7">
        <v>45108</v>
      </c>
      <c r="B2217" s="2" t="s">
        <v>5</v>
      </c>
      <c r="C2217" s="2" t="s">
        <v>14</v>
      </c>
      <c r="D2217" s="2">
        <v>6420</v>
      </c>
      <c r="E2217" s="4">
        <v>1085.8</v>
      </c>
      <c r="G2217" s="1"/>
    </row>
    <row r="2218" spans="1:7" x14ac:dyDescent="0.25">
      <c r="A2218" s="7">
        <v>45108</v>
      </c>
      <c r="B2218" s="2" t="s">
        <v>5</v>
      </c>
      <c r="C2218" s="2" t="s">
        <v>14</v>
      </c>
      <c r="D2218" s="2">
        <v>6500</v>
      </c>
      <c r="E2218" s="4">
        <v>1809.24</v>
      </c>
      <c r="G2218" s="1"/>
    </row>
    <row r="2219" spans="1:7" x14ac:dyDescent="0.25">
      <c r="A2219" s="7">
        <v>45108</v>
      </c>
      <c r="B2219" s="2" t="s">
        <v>5</v>
      </c>
      <c r="C2219" s="2" t="s">
        <v>14</v>
      </c>
      <c r="D2219" s="2">
        <v>6600</v>
      </c>
      <c r="E2219" s="4">
        <v>3072.68</v>
      </c>
      <c r="G2219" s="1"/>
    </row>
    <row r="2220" spans="1:7" x14ac:dyDescent="0.25">
      <c r="A2220" s="7">
        <v>45108</v>
      </c>
      <c r="B2220" s="2" t="s">
        <v>5</v>
      </c>
      <c r="C2220" s="2" t="s">
        <v>14</v>
      </c>
      <c r="D2220" s="2">
        <v>6610</v>
      </c>
      <c r="E2220" s="4">
        <v>1463.12</v>
      </c>
      <c r="G2220" s="1"/>
    </row>
    <row r="2221" spans="1:7" x14ac:dyDescent="0.25">
      <c r="A2221" s="7">
        <v>45108</v>
      </c>
      <c r="B2221" s="2" t="s">
        <v>5</v>
      </c>
      <c r="C2221" s="2" t="s">
        <v>14</v>
      </c>
      <c r="D2221" s="2">
        <v>6620</v>
      </c>
      <c r="E2221" s="4">
        <v>607.38</v>
      </c>
      <c r="G2221" s="1"/>
    </row>
    <row r="2222" spans="1:7" x14ac:dyDescent="0.25">
      <c r="A2222" s="7">
        <v>45108</v>
      </c>
      <c r="B2222" s="2" t="s">
        <v>5</v>
      </c>
      <c r="C2222" s="2" t="s">
        <v>14</v>
      </c>
      <c r="D2222" s="2">
        <v>6700</v>
      </c>
      <c r="E2222" s="4">
        <v>306</v>
      </c>
      <c r="G2222" s="1"/>
    </row>
    <row r="2223" spans="1:7" x14ac:dyDescent="0.25">
      <c r="A2223" s="7">
        <v>45108</v>
      </c>
      <c r="B2223" s="2" t="s">
        <v>5</v>
      </c>
      <c r="C2223" s="2" t="s">
        <v>14</v>
      </c>
      <c r="D2223" s="2">
        <v>6999</v>
      </c>
      <c r="E2223" s="4">
        <v>1013.33</v>
      </c>
      <c r="G2223" s="1"/>
    </row>
    <row r="2224" spans="1:7" x14ac:dyDescent="0.25">
      <c r="A2224" s="7">
        <v>45108</v>
      </c>
      <c r="B2224" s="2" t="s">
        <v>8</v>
      </c>
      <c r="C2224" s="2" t="s">
        <v>14</v>
      </c>
      <c r="D2224" s="2">
        <v>5100</v>
      </c>
      <c r="E2224" s="4">
        <v>12188.85</v>
      </c>
      <c r="G2224" s="1"/>
    </row>
    <row r="2225" spans="1:7" x14ac:dyDescent="0.25">
      <c r="A2225" s="7">
        <v>45108</v>
      </c>
      <c r="B2225" s="2" t="s">
        <v>8</v>
      </c>
      <c r="C2225" s="2" t="s">
        <v>14</v>
      </c>
      <c r="D2225" s="2">
        <v>5130</v>
      </c>
      <c r="E2225" s="4">
        <v>701.09</v>
      </c>
      <c r="G2225" s="1"/>
    </row>
    <row r="2226" spans="1:7" x14ac:dyDescent="0.25">
      <c r="A2226" s="7">
        <v>45108</v>
      </c>
      <c r="B2226" s="2" t="s">
        <v>8</v>
      </c>
      <c r="C2226" s="2" t="s">
        <v>14</v>
      </c>
      <c r="D2226" s="2">
        <v>5140</v>
      </c>
      <c r="E2226" s="4">
        <v>297.74</v>
      </c>
      <c r="G2226" s="1"/>
    </row>
    <row r="2227" spans="1:7" x14ac:dyDescent="0.25">
      <c r="A2227" s="7">
        <v>45108</v>
      </c>
      <c r="B2227" s="2" t="s">
        <v>8</v>
      </c>
      <c r="C2227" s="2" t="s">
        <v>14</v>
      </c>
      <c r="D2227" s="2">
        <v>5200</v>
      </c>
      <c r="E2227" s="4">
        <v>715.79</v>
      </c>
      <c r="G2227" s="1"/>
    </row>
    <row r="2228" spans="1:7" x14ac:dyDescent="0.25">
      <c r="A2228" s="7">
        <v>45108</v>
      </c>
      <c r="B2228" s="2" t="s">
        <v>8</v>
      </c>
      <c r="C2228" s="2" t="s">
        <v>14</v>
      </c>
      <c r="D2228" s="2">
        <v>5300</v>
      </c>
      <c r="E2228" s="4">
        <v>15922.03</v>
      </c>
      <c r="G2228" s="1"/>
    </row>
    <row r="2229" spans="1:7" x14ac:dyDescent="0.25">
      <c r="A2229" s="7">
        <v>45108</v>
      </c>
      <c r="B2229" s="2" t="s">
        <v>8</v>
      </c>
      <c r="C2229" s="2" t="s">
        <v>14</v>
      </c>
      <c r="D2229" s="2">
        <v>5400</v>
      </c>
      <c r="E2229" s="4">
        <v>397.42</v>
      </c>
      <c r="G2229" s="1"/>
    </row>
    <row r="2230" spans="1:7" x14ac:dyDescent="0.25">
      <c r="A2230" s="7">
        <v>45108</v>
      </c>
      <c r="B2230" s="2" t="s">
        <v>8</v>
      </c>
      <c r="C2230" s="2" t="s">
        <v>14</v>
      </c>
      <c r="D2230" s="2">
        <v>5500</v>
      </c>
      <c r="E2230" s="4">
        <v>11063.41</v>
      </c>
      <c r="G2230" s="1"/>
    </row>
    <row r="2231" spans="1:7" x14ac:dyDescent="0.25">
      <c r="A2231" s="7">
        <v>45108</v>
      </c>
      <c r="B2231" s="2" t="s">
        <v>8</v>
      </c>
      <c r="C2231" s="2" t="s">
        <v>14</v>
      </c>
      <c r="D2231" s="2">
        <v>5700</v>
      </c>
      <c r="E2231" s="4">
        <v>1529.5</v>
      </c>
      <c r="G2231" s="1"/>
    </row>
    <row r="2232" spans="1:7" x14ac:dyDescent="0.25">
      <c r="A2232" s="7">
        <v>45108</v>
      </c>
      <c r="B2232" s="2" t="s">
        <v>8</v>
      </c>
      <c r="C2232" s="2" t="s">
        <v>14</v>
      </c>
      <c r="D2232" s="2">
        <v>5800</v>
      </c>
      <c r="E2232" s="4">
        <v>600.22</v>
      </c>
      <c r="G2232" s="1"/>
    </row>
    <row r="2233" spans="1:7" x14ac:dyDescent="0.25">
      <c r="A2233" s="7">
        <v>45108</v>
      </c>
      <c r="B2233" s="2" t="s">
        <v>8</v>
      </c>
      <c r="C2233" s="2" t="s">
        <v>14</v>
      </c>
      <c r="D2233" s="2">
        <v>6000</v>
      </c>
      <c r="E2233" s="4">
        <v>308.8</v>
      </c>
      <c r="G2233" s="1"/>
    </row>
    <row r="2234" spans="1:7" x14ac:dyDescent="0.25">
      <c r="A2234" s="7">
        <v>45108</v>
      </c>
      <c r="B2234" s="2" t="s">
        <v>8</v>
      </c>
      <c r="C2234" s="2" t="s">
        <v>14</v>
      </c>
      <c r="D2234" s="2">
        <v>6200</v>
      </c>
      <c r="E2234" s="4">
        <v>1486.45</v>
      </c>
      <c r="G2234" s="1"/>
    </row>
    <row r="2235" spans="1:7" x14ac:dyDescent="0.25">
      <c r="A2235" s="7">
        <v>45108</v>
      </c>
      <c r="B2235" s="2" t="s">
        <v>8</v>
      </c>
      <c r="C2235" s="2" t="s">
        <v>14</v>
      </c>
      <c r="D2235" s="2">
        <v>6400</v>
      </c>
      <c r="E2235" s="4">
        <v>2216.46</v>
      </c>
      <c r="G2235" s="1"/>
    </row>
    <row r="2236" spans="1:7" x14ac:dyDescent="0.25">
      <c r="A2236" s="7">
        <v>45108</v>
      </c>
      <c r="B2236" s="2" t="s">
        <v>8</v>
      </c>
      <c r="C2236" s="2" t="s">
        <v>14</v>
      </c>
      <c r="D2236" s="2">
        <v>6410</v>
      </c>
      <c r="E2236" s="4">
        <v>1471.97</v>
      </c>
      <c r="G2236" s="1"/>
    </row>
    <row r="2237" spans="1:7" x14ac:dyDescent="0.25">
      <c r="A2237" s="7">
        <v>45108</v>
      </c>
      <c r="B2237" s="2" t="s">
        <v>8</v>
      </c>
      <c r="C2237" s="2" t="s">
        <v>14</v>
      </c>
      <c r="D2237" s="2">
        <v>6420</v>
      </c>
      <c r="E2237" s="4">
        <v>1232.0899999999999</v>
      </c>
      <c r="G2237" s="1"/>
    </row>
    <row r="2238" spans="1:7" x14ac:dyDescent="0.25">
      <c r="A2238" s="7">
        <v>45108</v>
      </c>
      <c r="B2238" s="2" t="s">
        <v>8</v>
      </c>
      <c r="C2238" s="2" t="s">
        <v>14</v>
      </c>
      <c r="D2238" s="2">
        <v>6500</v>
      </c>
      <c r="E2238" s="4">
        <v>1944.07</v>
      </c>
      <c r="G2238" s="1"/>
    </row>
    <row r="2239" spans="1:7" x14ac:dyDescent="0.25">
      <c r="A2239" s="7">
        <v>45108</v>
      </c>
      <c r="B2239" s="2" t="s">
        <v>8</v>
      </c>
      <c r="C2239" s="2" t="s">
        <v>14</v>
      </c>
      <c r="D2239" s="2">
        <v>6600</v>
      </c>
      <c r="E2239" s="4">
        <v>3107.4</v>
      </c>
      <c r="G2239" s="1"/>
    </row>
    <row r="2240" spans="1:7" x14ac:dyDescent="0.25">
      <c r="A2240" s="7">
        <v>45108</v>
      </c>
      <c r="B2240" s="2" t="s">
        <v>8</v>
      </c>
      <c r="C2240" s="2" t="s">
        <v>14</v>
      </c>
      <c r="D2240" s="2">
        <v>6610</v>
      </c>
      <c r="E2240" s="4">
        <v>1484.72</v>
      </c>
      <c r="G2240" s="1"/>
    </row>
    <row r="2241" spans="1:7" x14ac:dyDescent="0.25">
      <c r="A2241" s="7">
        <v>45108</v>
      </c>
      <c r="B2241" s="2" t="s">
        <v>8</v>
      </c>
      <c r="C2241" s="2" t="s">
        <v>14</v>
      </c>
      <c r="D2241" s="2">
        <v>6620</v>
      </c>
      <c r="E2241" s="4">
        <v>602.49</v>
      </c>
      <c r="G2241" s="1"/>
    </row>
    <row r="2242" spans="1:7" x14ac:dyDescent="0.25">
      <c r="A2242" s="7">
        <v>45108</v>
      </c>
      <c r="B2242" s="2" t="s">
        <v>8</v>
      </c>
      <c r="C2242" s="2" t="s">
        <v>14</v>
      </c>
      <c r="D2242" s="2">
        <v>6700</v>
      </c>
      <c r="E2242" s="4">
        <v>398.22</v>
      </c>
      <c r="G2242" s="1"/>
    </row>
    <row r="2243" spans="1:7" x14ac:dyDescent="0.25">
      <c r="A2243" s="7">
        <v>45108</v>
      </c>
      <c r="B2243" s="2" t="s">
        <v>8</v>
      </c>
      <c r="C2243" s="2" t="s">
        <v>14</v>
      </c>
      <c r="D2243" s="2">
        <v>6999</v>
      </c>
      <c r="E2243" s="4">
        <v>1016.4</v>
      </c>
      <c r="G2243" s="1"/>
    </row>
    <row r="2244" spans="1:7" x14ac:dyDescent="0.25">
      <c r="A2244" s="7">
        <v>45108</v>
      </c>
      <c r="B2244" s="2" t="s">
        <v>9</v>
      </c>
      <c r="C2244" s="2" t="s">
        <v>14</v>
      </c>
      <c r="D2244" s="2">
        <v>5100</v>
      </c>
      <c r="E2244" s="4">
        <v>12624.56</v>
      </c>
      <c r="G2244" s="1"/>
    </row>
    <row r="2245" spans="1:7" x14ac:dyDescent="0.25">
      <c r="A2245" s="7">
        <v>45108</v>
      </c>
      <c r="B2245" s="2" t="s">
        <v>9</v>
      </c>
      <c r="C2245" s="2" t="s">
        <v>14</v>
      </c>
      <c r="D2245" s="2">
        <v>5130</v>
      </c>
      <c r="E2245" s="4">
        <v>819.19</v>
      </c>
      <c r="G2245" s="1"/>
    </row>
    <row r="2246" spans="1:7" x14ac:dyDescent="0.25">
      <c r="A2246" s="7">
        <v>45108</v>
      </c>
      <c r="B2246" s="2" t="s">
        <v>9</v>
      </c>
      <c r="C2246" s="2" t="s">
        <v>14</v>
      </c>
      <c r="D2246" s="2">
        <v>5140</v>
      </c>
      <c r="E2246" s="4">
        <v>304.10000000000002</v>
      </c>
      <c r="G2246" s="1"/>
    </row>
    <row r="2247" spans="1:7" x14ac:dyDescent="0.25">
      <c r="A2247" s="7">
        <v>45108</v>
      </c>
      <c r="B2247" s="2" t="s">
        <v>9</v>
      </c>
      <c r="C2247" s="2" t="s">
        <v>14</v>
      </c>
      <c r="D2247" s="2">
        <v>5200</v>
      </c>
      <c r="E2247" s="4">
        <v>686.64</v>
      </c>
      <c r="G2247" s="1"/>
    </row>
    <row r="2248" spans="1:7" x14ac:dyDescent="0.25">
      <c r="A2248" s="7">
        <v>45108</v>
      </c>
      <c r="B2248" s="2" t="s">
        <v>9</v>
      </c>
      <c r="C2248" s="2" t="s">
        <v>14</v>
      </c>
      <c r="D2248" s="2">
        <v>5300</v>
      </c>
      <c r="E2248" s="4">
        <v>12029.73</v>
      </c>
      <c r="G2248" s="1"/>
    </row>
    <row r="2249" spans="1:7" x14ac:dyDescent="0.25">
      <c r="A2249" s="7">
        <v>45108</v>
      </c>
      <c r="B2249" s="2" t="s">
        <v>9</v>
      </c>
      <c r="C2249" s="2" t="s">
        <v>14</v>
      </c>
      <c r="D2249" s="2">
        <v>5400</v>
      </c>
      <c r="E2249" s="4">
        <v>394.93</v>
      </c>
      <c r="G2249" s="1"/>
    </row>
    <row r="2250" spans="1:7" x14ac:dyDescent="0.25">
      <c r="A2250" s="7">
        <v>45108</v>
      </c>
      <c r="B2250" s="2" t="s">
        <v>9</v>
      </c>
      <c r="C2250" s="2" t="s">
        <v>14</v>
      </c>
      <c r="D2250" s="2">
        <v>5500</v>
      </c>
      <c r="E2250" s="4">
        <v>11489.49</v>
      </c>
      <c r="G2250" s="1"/>
    </row>
    <row r="2251" spans="1:7" x14ac:dyDescent="0.25">
      <c r="A2251" s="7">
        <v>45108</v>
      </c>
      <c r="B2251" s="2" t="s">
        <v>9</v>
      </c>
      <c r="C2251" s="2" t="s">
        <v>14</v>
      </c>
      <c r="D2251" s="2">
        <v>5700</v>
      </c>
      <c r="E2251" s="4">
        <v>1642.74</v>
      </c>
      <c r="G2251" s="1"/>
    </row>
    <row r="2252" spans="1:7" x14ac:dyDescent="0.25">
      <c r="A2252" s="7">
        <v>45108</v>
      </c>
      <c r="B2252" s="2" t="s">
        <v>9</v>
      </c>
      <c r="C2252" s="2" t="s">
        <v>14</v>
      </c>
      <c r="D2252" s="2">
        <v>5800</v>
      </c>
      <c r="E2252" s="4">
        <v>595.32000000000005</v>
      </c>
      <c r="G2252" s="1"/>
    </row>
    <row r="2253" spans="1:7" x14ac:dyDescent="0.25">
      <c r="A2253" s="7">
        <v>45108</v>
      </c>
      <c r="B2253" s="2" t="s">
        <v>9</v>
      </c>
      <c r="C2253" s="2" t="s">
        <v>14</v>
      </c>
      <c r="D2253" s="2">
        <v>6000</v>
      </c>
      <c r="E2253" s="4">
        <v>303.06</v>
      </c>
      <c r="G2253" s="1"/>
    </row>
    <row r="2254" spans="1:7" x14ac:dyDescent="0.25">
      <c r="A2254" s="7">
        <v>45108</v>
      </c>
      <c r="B2254" s="2" t="s">
        <v>9</v>
      </c>
      <c r="C2254" s="2" t="s">
        <v>14</v>
      </c>
      <c r="D2254" s="2">
        <v>6200</v>
      </c>
      <c r="E2254" s="4">
        <v>1486.29</v>
      </c>
      <c r="G2254" s="1"/>
    </row>
    <row r="2255" spans="1:7" x14ac:dyDescent="0.25">
      <c r="A2255" s="7">
        <v>45108</v>
      </c>
      <c r="B2255" s="2" t="s">
        <v>9</v>
      </c>
      <c r="C2255" s="2" t="s">
        <v>14</v>
      </c>
      <c r="D2255" s="2">
        <v>6400</v>
      </c>
      <c r="E2255" s="4">
        <v>2192.7800000000002</v>
      </c>
      <c r="G2255" s="1"/>
    </row>
    <row r="2256" spans="1:7" x14ac:dyDescent="0.25">
      <c r="A2256" s="7">
        <v>45108</v>
      </c>
      <c r="B2256" s="2" t="s">
        <v>9</v>
      </c>
      <c r="C2256" s="2" t="s">
        <v>14</v>
      </c>
      <c r="D2256" s="2">
        <v>6410</v>
      </c>
      <c r="E2256" s="4">
        <v>1643.64</v>
      </c>
      <c r="G2256" s="1"/>
    </row>
    <row r="2257" spans="1:7" x14ac:dyDescent="0.25">
      <c r="A2257" s="7">
        <v>45108</v>
      </c>
      <c r="B2257" s="2" t="s">
        <v>9</v>
      </c>
      <c r="C2257" s="2" t="s">
        <v>14</v>
      </c>
      <c r="D2257" s="2">
        <v>6420</v>
      </c>
      <c r="E2257" s="4">
        <v>1175.97</v>
      </c>
      <c r="G2257" s="1"/>
    </row>
    <row r="2258" spans="1:7" x14ac:dyDescent="0.25">
      <c r="A2258" s="7">
        <v>45108</v>
      </c>
      <c r="B2258" s="2" t="s">
        <v>9</v>
      </c>
      <c r="C2258" s="2" t="s">
        <v>14</v>
      </c>
      <c r="D2258" s="2">
        <v>6500</v>
      </c>
      <c r="E2258" s="4">
        <v>1877.59</v>
      </c>
      <c r="G2258" s="1"/>
    </row>
    <row r="2259" spans="1:7" x14ac:dyDescent="0.25">
      <c r="A2259" s="7">
        <v>45108</v>
      </c>
      <c r="B2259" s="2" t="s">
        <v>9</v>
      </c>
      <c r="C2259" s="2" t="s">
        <v>14</v>
      </c>
      <c r="D2259" s="2">
        <v>6600</v>
      </c>
      <c r="E2259" s="4">
        <v>3106.76</v>
      </c>
      <c r="G2259" s="1"/>
    </row>
    <row r="2260" spans="1:7" x14ac:dyDescent="0.25">
      <c r="A2260" s="7">
        <v>45108</v>
      </c>
      <c r="B2260" s="2" t="s">
        <v>9</v>
      </c>
      <c r="C2260" s="2" t="s">
        <v>14</v>
      </c>
      <c r="D2260" s="2">
        <v>6610</v>
      </c>
      <c r="E2260" s="4">
        <v>1568.32</v>
      </c>
      <c r="G2260" s="1"/>
    </row>
    <row r="2261" spans="1:7" x14ac:dyDescent="0.25">
      <c r="A2261" s="7">
        <v>45108</v>
      </c>
      <c r="B2261" s="2" t="s">
        <v>9</v>
      </c>
      <c r="C2261" s="2" t="s">
        <v>14</v>
      </c>
      <c r="D2261" s="2">
        <v>6620</v>
      </c>
      <c r="E2261" s="4">
        <v>604.30999999999995</v>
      </c>
      <c r="G2261" s="1"/>
    </row>
    <row r="2262" spans="1:7" x14ac:dyDescent="0.25">
      <c r="A2262" s="7">
        <v>45108</v>
      </c>
      <c r="B2262" s="2" t="s">
        <v>9</v>
      </c>
      <c r="C2262" s="2" t="s">
        <v>14</v>
      </c>
      <c r="D2262" s="2">
        <v>6700</v>
      </c>
      <c r="E2262" s="4">
        <v>395.7</v>
      </c>
      <c r="G2262" s="1"/>
    </row>
    <row r="2263" spans="1:7" x14ac:dyDescent="0.25">
      <c r="A2263" s="7">
        <v>45108</v>
      </c>
      <c r="B2263" s="2" t="s">
        <v>9</v>
      </c>
      <c r="C2263" s="2" t="s">
        <v>14</v>
      </c>
      <c r="D2263" s="2">
        <v>6999</v>
      </c>
      <c r="E2263" s="4">
        <v>1019.73</v>
      </c>
      <c r="G2263" s="1"/>
    </row>
    <row r="2264" spans="1:7" x14ac:dyDescent="0.25">
      <c r="A2264" s="7">
        <v>45139</v>
      </c>
      <c r="B2264" s="2" t="s">
        <v>5</v>
      </c>
      <c r="C2264" s="2" t="s">
        <v>6</v>
      </c>
      <c r="D2264" s="2">
        <v>3100</v>
      </c>
      <c r="E2264" s="4">
        <v>-663347.99</v>
      </c>
      <c r="G2264" s="1"/>
    </row>
    <row r="2265" spans="1:7" x14ac:dyDescent="0.25">
      <c r="A2265" s="7">
        <v>45139</v>
      </c>
      <c r="B2265" s="2" t="s">
        <v>5</v>
      </c>
      <c r="C2265" s="2" t="s">
        <v>6</v>
      </c>
      <c r="D2265" s="2">
        <v>3200</v>
      </c>
      <c r="E2265" s="4">
        <v>-638389.81000000006</v>
      </c>
      <c r="G2265" s="1"/>
    </row>
    <row r="2266" spans="1:7" x14ac:dyDescent="0.25">
      <c r="A2266" s="7">
        <v>45139</v>
      </c>
      <c r="B2266" s="2" t="s">
        <v>5</v>
      </c>
      <c r="C2266" s="2" t="s">
        <v>6</v>
      </c>
      <c r="D2266" s="2">
        <v>3300</v>
      </c>
      <c r="E2266" s="4">
        <v>-10192.08</v>
      </c>
      <c r="G2266" s="1"/>
    </row>
    <row r="2267" spans="1:7" x14ac:dyDescent="0.25">
      <c r="A2267" s="7">
        <v>45139</v>
      </c>
      <c r="B2267" s="2" t="s">
        <v>5</v>
      </c>
      <c r="C2267" s="2" t="s">
        <v>6</v>
      </c>
      <c r="D2267" s="2">
        <v>3400</v>
      </c>
      <c r="E2267" s="4">
        <v>-994.24</v>
      </c>
      <c r="G2267" s="1"/>
    </row>
    <row r="2268" spans="1:7" x14ac:dyDescent="0.25">
      <c r="A2268" s="7">
        <v>45139</v>
      </c>
      <c r="B2268" s="2" t="s">
        <v>5</v>
      </c>
      <c r="C2268" s="2" t="s">
        <v>6</v>
      </c>
      <c r="D2268" s="2">
        <v>3900</v>
      </c>
      <c r="E2268" s="4">
        <v>-501.24</v>
      </c>
      <c r="G2268" s="1"/>
    </row>
    <row r="2269" spans="1:7" x14ac:dyDescent="0.25">
      <c r="A2269" s="7">
        <v>45139</v>
      </c>
      <c r="B2269" s="2" t="s">
        <v>8</v>
      </c>
      <c r="C2269" s="2" t="s">
        <v>6</v>
      </c>
      <c r="D2269" s="2">
        <v>3100</v>
      </c>
      <c r="E2269" s="4">
        <v>-919171.03</v>
      </c>
      <c r="G2269" s="1"/>
    </row>
    <row r="2270" spans="1:7" x14ac:dyDescent="0.25">
      <c r="A2270" s="7">
        <v>45139</v>
      </c>
      <c r="B2270" s="2" t="s">
        <v>8</v>
      </c>
      <c r="C2270" s="2" t="s">
        <v>6</v>
      </c>
      <c r="D2270" s="2">
        <v>3200</v>
      </c>
      <c r="E2270" s="4">
        <v>-836630.92</v>
      </c>
      <c r="G2270" s="1"/>
    </row>
    <row r="2271" spans="1:7" x14ac:dyDescent="0.25">
      <c r="A2271" s="7">
        <v>45139</v>
      </c>
      <c r="B2271" s="2" t="s">
        <v>8</v>
      </c>
      <c r="C2271" s="2" t="s">
        <v>6</v>
      </c>
      <c r="D2271" s="2">
        <v>3300</v>
      </c>
      <c r="E2271" s="4">
        <v>-20468.349999999999</v>
      </c>
      <c r="G2271" s="1"/>
    </row>
    <row r="2272" spans="1:7" x14ac:dyDescent="0.25">
      <c r="A2272" s="7">
        <v>45139</v>
      </c>
      <c r="B2272" s="2" t="s">
        <v>8</v>
      </c>
      <c r="C2272" s="2" t="s">
        <v>6</v>
      </c>
      <c r="D2272" s="2">
        <v>3400</v>
      </c>
      <c r="E2272" s="4">
        <v>-1943.59</v>
      </c>
      <c r="G2272" s="1"/>
    </row>
    <row r="2273" spans="1:7" x14ac:dyDescent="0.25">
      <c r="A2273" s="7">
        <v>45139</v>
      </c>
      <c r="B2273" s="2" t="s">
        <v>8</v>
      </c>
      <c r="C2273" s="2" t="s">
        <v>6</v>
      </c>
      <c r="D2273" s="2">
        <v>3900</v>
      </c>
      <c r="E2273" s="4">
        <v>-986.82</v>
      </c>
      <c r="G2273" s="1"/>
    </row>
    <row r="2274" spans="1:7" x14ac:dyDescent="0.25">
      <c r="A2274" s="7">
        <v>45139</v>
      </c>
      <c r="B2274" s="2" t="s">
        <v>9</v>
      </c>
      <c r="C2274" s="2" t="s">
        <v>6</v>
      </c>
      <c r="D2274" s="2">
        <v>3100</v>
      </c>
      <c r="E2274" s="4">
        <v>-819199.86</v>
      </c>
      <c r="G2274" s="1"/>
    </row>
    <row r="2275" spans="1:7" x14ac:dyDescent="0.25">
      <c r="A2275" s="7">
        <v>45139</v>
      </c>
      <c r="B2275" s="2" t="s">
        <v>9</v>
      </c>
      <c r="C2275" s="2" t="s">
        <v>6</v>
      </c>
      <c r="D2275" s="2">
        <v>3200</v>
      </c>
      <c r="E2275" s="4">
        <v>-823321.85</v>
      </c>
      <c r="G2275" s="1"/>
    </row>
    <row r="2276" spans="1:7" x14ac:dyDescent="0.25">
      <c r="A2276" s="7">
        <v>45139</v>
      </c>
      <c r="B2276" s="2" t="s">
        <v>9</v>
      </c>
      <c r="C2276" s="2" t="s">
        <v>6</v>
      </c>
      <c r="D2276" s="2">
        <v>3300</v>
      </c>
      <c r="E2276" s="4">
        <v>-20469.509999999998</v>
      </c>
      <c r="G2276" s="1"/>
    </row>
    <row r="2277" spans="1:7" x14ac:dyDescent="0.25">
      <c r="A2277" s="7">
        <v>45139</v>
      </c>
      <c r="B2277" s="2" t="s">
        <v>9</v>
      </c>
      <c r="C2277" s="2" t="s">
        <v>6</v>
      </c>
      <c r="D2277" s="2">
        <v>3400</v>
      </c>
      <c r="E2277" s="4">
        <v>-2998.04</v>
      </c>
      <c r="G2277" s="1"/>
    </row>
    <row r="2278" spans="1:7" x14ac:dyDescent="0.25">
      <c r="A2278" s="7">
        <v>45139</v>
      </c>
      <c r="B2278" s="2" t="s">
        <v>9</v>
      </c>
      <c r="C2278" s="2" t="s">
        <v>6</v>
      </c>
      <c r="D2278" s="2">
        <v>3900</v>
      </c>
      <c r="E2278" s="4">
        <v>-1460.28</v>
      </c>
      <c r="G2278" s="1"/>
    </row>
    <row r="2279" spans="1:7" x14ac:dyDescent="0.25">
      <c r="A2279" s="7">
        <v>45139</v>
      </c>
      <c r="B2279" s="2" t="s">
        <v>5</v>
      </c>
      <c r="C2279" s="2" t="s">
        <v>10</v>
      </c>
      <c r="D2279" s="2">
        <v>4100</v>
      </c>
      <c r="E2279" s="4">
        <v>279406.09999999998</v>
      </c>
      <c r="G2279" s="1"/>
    </row>
    <row r="2280" spans="1:7" x14ac:dyDescent="0.25">
      <c r="A2280" s="7">
        <v>45139</v>
      </c>
      <c r="B2280" s="2" t="s">
        <v>5</v>
      </c>
      <c r="C2280" s="2" t="s">
        <v>10</v>
      </c>
      <c r="D2280" s="2">
        <v>4110</v>
      </c>
      <c r="E2280" s="4">
        <v>61291.88</v>
      </c>
      <c r="G2280" s="1"/>
    </row>
    <row r="2281" spans="1:7" x14ac:dyDescent="0.25">
      <c r="A2281" s="7">
        <v>45139</v>
      </c>
      <c r="B2281" s="2" t="s">
        <v>5</v>
      </c>
      <c r="C2281" s="2" t="s">
        <v>10</v>
      </c>
      <c r="D2281" s="2">
        <v>4130</v>
      </c>
      <c r="E2281" s="4">
        <v>24632.84</v>
      </c>
      <c r="G2281" s="1"/>
    </row>
    <row r="2282" spans="1:7" x14ac:dyDescent="0.25">
      <c r="A2282" s="7">
        <v>45139</v>
      </c>
      <c r="B2282" s="2" t="s">
        <v>5</v>
      </c>
      <c r="C2282" s="2" t="s">
        <v>10</v>
      </c>
      <c r="D2282" s="2">
        <v>4140</v>
      </c>
      <c r="E2282" s="4">
        <v>7458.42</v>
      </c>
      <c r="G2282" s="1"/>
    </row>
    <row r="2283" spans="1:7" x14ac:dyDescent="0.25">
      <c r="A2283" s="7">
        <v>45139</v>
      </c>
      <c r="B2283" s="2" t="s">
        <v>5</v>
      </c>
      <c r="C2283" s="2" t="s">
        <v>10</v>
      </c>
      <c r="D2283" s="2">
        <v>4200</v>
      </c>
      <c r="E2283" s="4">
        <v>295937.90000000002</v>
      </c>
      <c r="G2283" s="1"/>
    </row>
    <row r="2284" spans="1:7" x14ac:dyDescent="0.25">
      <c r="A2284" s="7">
        <v>45139</v>
      </c>
      <c r="B2284" s="2" t="s">
        <v>5</v>
      </c>
      <c r="C2284" s="2" t="s">
        <v>10</v>
      </c>
      <c r="D2284" s="2">
        <v>4300</v>
      </c>
      <c r="E2284" s="4">
        <v>25201.55</v>
      </c>
      <c r="G2284" s="1"/>
    </row>
    <row r="2285" spans="1:7" x14ac:dyDescent="0.25">
      <c r="A2285" s="7">
        <v>45139</v>
      </c>
      <c r="B2285" s="2" t="s">
        <v>5</v>
      </c>
      <c r="C2285" s="2" t="s">
        <v>10</v>
      </c>
      <c r="D2285" s="2">
        <v>4400</v>
      </c>
      <c r="E2285" s="4">
        <v>18659.650000000001</v>
      </c>
      <c r="G2285" s="1"/>
    </row>
    <row r="2286" spans="1:7" x14ac:dyDescent="0.25">
      <c r="A2286" s="7">
        <v>45139</v>
      </c>
      <c r="B2286" s="2" t="s">
        <v>5</v>
      </c>
      <c r="C2286" s="2" t="s">
        <v>10</v>
      </c>
      <c r="D2286" s="2">
        <v>4500</v>
      </c>
      <c r="E2286" s="4">
        <v>38479.83</v>
      </c>
      <c r="G2286" s="1"/>
    </row>
    <row r="2287" spans="1:7" x14ac:dyDescent="0.25">
      <c r="A2287" s="7">
        <v>45139</v>
      </c>
      <c r="B2287" s="2" t="s">
        <v>5</v>
      </c>
      <c r="C2287" s="2" t="s">
        <v>10</v>
      </c>
      <c r="D2287" s="2">
        <v>4700</v>
      </c>
      <c r="E2287" s="4">
        <v>102481.92</v>
      </c>
      <c r="G2287" s="1"/>
    </row>
    <row r="2288" spans="1:7" x14ac:dyDescent="0.25">
      <c r="A2288" s="7">
        <v>45139</v>
      </c>
      <c r="B2288" s="2" t="s">
        <v>5</v>
      </c>
      <c r="C2288" s="2" t="s">
        <v>10</v>
      </c>
      <c r="D2288" s="2">
        <v>4800</v>
      </c>
      <c r="E2288" s="4">
        <v>170649.56</v>
      </c>
      <c r="G2288" s="1"/>
    </row>
    <row r="2289" spans="1:7" x14ac:dyDescent="0.25">
      <c r="A2289" s="7">
        <v>45139</v>
      </c>
      <c r="B2289" s="2" t="s">
        <v>5</v>
      </c>
      <c r="C2289" s="2" t="s">
        <v>10</v>
      </c>
      <c r="D2289" s="2">
        <v>4900</v>
      </c>
      <c r="E2289" s="4">
        <v>24872.82</v>
      </c>
      <c r="G2289" s="1"/>
    </row>
    <row r="2290" spans="1:7" x14ac:dyDescent="0.25">
      <c r="A2290" s="7">
        <v>45139</v>
      </c>
      <c r="B2290" s="2" t="s">
        <v>5</v>
      </c>
      <c r="C2290" s="2" t="s">
        <v>10</v>
      </c>
      <c r="D2290" s="2">
        <v>4950</v>
      </c>
      <c r="E2290" s="4">
        <v>50779.15</v>
      </c>
      <c r="G2290" s="1"/>
    </row>
    <row r="2291" spans="1:7" x14ac:dyDescent="0.25">
      <c r="A2291" s="7">
        <v>45139</v>
      </c>
      <c r="B2291" s="2" t="s">
        <v>5</v>
      </c>
      <c r="C2291" s="2" t="s">
        <v>10</v>
      </c>
      <c r="D2291" s="2">
        <v>4999</v>
      </c>
      <c r="E2291" s="4">
        <v>127571.6</v>
      </c>
      <c r="G2291" s="1"/>
    </row>
    <row r="2292" spans="1:7" x14ac:dyDescent="0.25">
      <c r="A2292" s="7">
        <v>45139</v>
      </c>
      <c r="B2292" s="2" t="s">
        <v>8</v>
      </c>
      <c r="C2292" s="2" t="s">
        <v>10</v>
      </c>
      <c r="D2292" s="2">
        <v>4100</v>
      </c>
      <c r="E2292" s="4">
        <v>305851.44</v>
      </c>
      <c r="G2292" s="1"/>
    </row>
    <row r="2293" spans="1:7" x14ac:dyDescent="0.25">
      <c r="A2293" s="7">
        <v>45139</v>
      </c>
      <c r="B2293" s="2" t="s">
        <v>8</v>
      </c>
      <c r="C2293" s="2" t="s">
        <v>10</v>
      </c>
      <c r="D2293" s="2">
        <v>4110</v>
      </c>
      <c r="E2293" s="4">
        <v>63038.19</v>
      </c>
      <c r="G2293" s="1"/>
    </row>
    <row r="2294" spans="1:7" x14ac:dyDescent="0.25">
      <c r="A2294" s="7">
        <v>45139</v>
      </c>
      <c r="B2294" s="2" t="s">
        <v>8</v>
      </c>
      <c r="C2294" s="2" t="s">
        <v>10</v>
      </c>
      <c r="D2294" s="2">
        <v>4130</v>
      </c>
      <c r="E2294" s="4">
        <v>27528.01</v>
      </c>
      <c r="G2294" s="1"/>
    </row>
    <row r="2295" spans="1:7" x14ac:dyDescent="0.25">
      <c r="A2295" s="7">
        <v>45139</v>
      </c>
      <c r="B2295" s="2" t="s">
        <v>8</v>
      </c>
      <c r="C2295" s="2" t="s">
        <v>10</v>
      </c>
      <c r="D2295" s="2">
        <v>4140</v>
      </c>
      <c r="E2295" s="4">
        <v>11902.42</v>
      </c>
      <c r="G2295" s="1"/>
    </row>
    <row r="2296" spans="1:7" x14ac:dyDescent="0.25">
      <c r="A2296" s="7">
        <v>45139</v>
      </c>
      <c r="B2296" s="2" t="s">
        <v>8</v>
      </c>
      <c r="C2296" s="2" t="s">
        <v>10</v>
      </c>
      <c r="D2296" s="2">
        <v>4200</v>
      </c>
      <c r="E2296" s="4">
        <v>329716.51</v>
      </c>
      <c r="G2296" s="1"/>
    </row>
    <row r="2297" spans="1:7" x14ac:dyDescent="0.25">
      <c r="A2297" s="7">
        <v>45139</v>
      </c>
      <c r="B2297" s="2" t="s">
        <v>8</v>
      </c>
      <c r="C2297" s="2" t="s">
        <v>10</v>
      </c>
      <c r="D2297" s="2">
        <v>4300</v>
      </c>
      <c r="E2297" s="4">
        <v>44141.8</v>
      </c>
      <c r="G2297" s="1"/>
    </row>
    <row r="2298" spans="1:7" x14ac:dyDescent="0.25">
      <c r="A2298" s="7">
        <v>45139</v>
      </c>
      <c r="B2298" s="2" t="s">
        <v>8</v>
      </c>
      <c r="C2298" s="2" t="s">
        <v>10</v>
      </c>
      <c r="D2298" s="2">
        <v>4400</v>
      </c>
      <c r="E2298" s="4">
        <v>29894.7</v>
      </c>
      <c r="G2298" s="1"/>
    </row>
    <row r="2299" spans="1:7" x14ac:dyDescent="0.25">
      <c r="A2299" s="7">
        <v>45139</v>
      </c>
      <c r="B2299" s="2" t="s">
        <v>8</v>
      </c>
      <c r="C2299" s="2" t="s">
        <v>10</v>
      </c>
      <c r="D2299" s="2">
        <v>4500</v>
      </c>
      <c r="E2299" s="4">
        <v>52305.68</v>
      </c>
      <c r="G2299" s="1"/>
    </row>
    <row r="2300" spans="1:7" x14ac:dyDescent="0.25">
      <c r="A2300" s="7">
        <v>45139</v>
      </c>
      <c r="B2300" s="2" t="s">
        <v>8</v>
      </c>
      <c r="C2300" s="2" t="s">
        <v>10</v>
      </c>
      <c r="D2300" s="2">
        <v>4700</v>
      </c>
      <c r="E2300" s="4">
        <v>150498.37</v>
      </c>
      <c r="G2300" s="1"/>
    </row>
    <row r="2301" spans="1:7" x14ac:dyDescent="0.25">
      <c r="A2301" s="7">
        <v>45139</v>
      </c>
      <c r="B2301" s="2" t="s">
        <v>8</v>
      </c>
      <c r="C2301" s="2" t="s">
        <v>10</v>
      </c>
      <c r="D2301" s="2">
        <v>4800</v>
      </c>
      <c r="E2301" s="4">
        <v>184241.33</v>
      </c>
      <c r="G2301" s="1"/>
    </row>
    <row r="2302" spans="1:7" x14ac:dyDescent="0.25">
      <c r="A2302" s="7">
        <v>45139</v>
      </c>
      <c r="B2302" s="2" t="s">
        <v>8</v>
      </c>
      <c r="C2302" s="2" t="s">
        <v>10</v>
      </c>
      <c r="D2302" s="2">
        <v>4900</v>
      </c>
      <c r="E2302" s="4">
        <v>38145.99</v>
      </c>
      <c r="G2302" s="1"/>
    </row>
    <row r="2303" spans="1:7" x14ac:dyDescent="0.25">
      <c r="A2303" s="7">
        <v>45139</v>
      </c>
      <c r="B2303" s="2" t="s">
        <v>8</v>
      </c>
      <c r="C2303" s="2" t="s">
        <v>10</v>
      </c>
      <c r="D2303" s="2">
        <v>4950</v>
      </c>
      <c r="E2303" s="4">
        <v>39997.99</v>
      </c>
      <c r="G2303" s="1"/>
    </row>
    <row r="2304" spans="1:7" x14ac:dyDescent="0.25">
      <c r="A2304" s="7">
        <v>45139</v>
      </c>
      <c r="B2304" s="2" t="s">
        <v>8</v>
      </c>
      <c r="C2304" s="2" t="s">
        <v>10</v>
      </c>
      <c r="D2304" s="2">
        <v>4999</v>
      </c>
      <c r="E2304" s="4">
        <v>-128803.29</v>
      </c>
      <c r="G2304" s="1"/>
    </row>
    <row r="2305" spans="1:7" x14ac:dyDescent="0.25">
      <c r="A2305" s="7">
        <v>45139</v>
      </c>
      <c r="B2305" s="2" t="s">
        <v>9</v>
      </c>
      <c r="C2305" s="2" t="s">
        <v>10</v>
      </c>
      <c r="D2305" s="2">
        <v>4100</v>
      </c>
      <c r="E2305" s="4">
        <v>360831.41</v>
      </c>
      <c r="G2305" s="1"/>
    </row>
    <row r="2306" spans="1:7" x14ac:dyDescent="0.25">
      <c r="A2306" s="7">
        <v>45139</v>
      </c>
      <c r="B2306" s="2" t="s">
        <v>9</v>
      </c>
      <c r="C2306" s="2" t="s">
        <v>10</v>
      </c>
      <c r="D2306" s="2">
        <v>4110</v>
      </c>
      <c r="E2306" s="4">
        <v>68461.95</v>
      </c>
      <c r="G2306" s="1"/>
    </row>
    <row r="2307" spans="1:7" x14ac:dyDescent="0.25">
      <c r="A2307" s="7">
        <v>45139</v>
      </c>
      <c r="B2307" s="2" t="s">
        <v>9</v>
      </c>
      <c r="C2307" s="2" t="s">
        <v>10</v>
      </c>
      <c r="D2307" s="2">
        <v>4130</v>
      </c>
      <c r="E2307" s="4">
        <v>34565.480000000003</v>
      </c>
      <c r="G2307" s="1"/>
    </row>
    <row r="2308" spans="1:7" x14ac:dyDescent="0.25">
      <c r="A2308" s="7">
        <v>45139</v>
      </c>
      <c r="B2308" s="2" t="s">
        <v>9</v>
      </c>
      <c r="C2308" s="2" t="s">
        <v>10</v>
      </c>
      <c r="D2308" s="2">
        <v>4140</v>
      </c>
      <c r="E2308" s="4">
        <v>14217</v>
      </c>
      <c r="G2308" s="1"/>
    </row>
    <row r="2309" spans="1:7" x14ac:dyDescent="0.25">
      <c r="A2309" s="7">
        <v>45139</v>
      </c>
      <c r="B2309" s="2" t="s">
        <v>9</v>
      </c>
      <c r="C2309" s="2" t="s">
        <v>10</v>
      </c>
      <c r="D2309" s="2">
        <v>4200</v>
      </c>
      <c r="E2309" s="4">
        <v>364950.3</v>
      </c>
      <c r="G2309" s="1"/>
    </row>
    <row r="2310" spans="1:7" x14ac:dyDescent="0.25">
      <c r="A2310" s="7">
        <v>45139</v>
      </c>
      <c r="B2310" s="2" t="s">
        <v>9</v>
      </c>
      <c r="C2310" s="2" t="s">
        <v>10</v>
      </c>
      <c r="D2310" s="2">
        <v>4300</v>
      </c>
      <c r="E2310" s="4">
        <v>49076.49</v>
      </c>
      <c r="G2310" s="1"/>
    </row>
    <row r="2311" spans="1:7" x14ac:dyDescent="0.25">
      <c r="A2311" s="7">
        <v>45139</v>
      </c>
      <c r="B2311" s="2" t="s">
        <v>9</v>
      </c>
      <c r="C2311" s="2" t="s">
        <v>10</v>
      </c>
      <c r="D2311" s="2">
        <v>4400</v>
      </c>
      <c r="E2311" s="4">
        <v>27736.36</v>
      </c>
      <c r="G2311" s="1"/>
    </row>
    <row r="2312" spans="1:7" x14ac:dyDescent="0.25">
      <c r="A2312" s="7">
        <v>45139</v>
      </c>
      <c r="B2312" s="2" t="s">
        <v>9</v>
      </c>
      <c r="C2312" s="2" t="s">
        <v>10</v>
      </c>
      <c r="D2312" s="2">
        <v>4500</v>
      </c>
      <c r="E2312" s="4">
        <v>55101.34</v>
      </c>
      <c r="G2312" s="1"/>
    </row>
    <row r="2313" spans="1:7" x14ac:dyDescent="0.25">
      <c r="A2313" s="7">
        <v>45139</v>
      </c>
      <c r="B2313" s="2" t="s">
        <v>9</v>
      </c>
      <c r="C2313" s="2" t="s">
        <v>10</v>
      </c>
      <c r="D2313" s="2">
        <v>4700</v>
      </c>
      <c r="E2313" s="4">
        <v>167530.47</v>
      </c>
      <c r="G2313" s="1"/>
    </row>
    <row r="2314" spans="1:7" x14ac:dyDescent="0.25">
      <c r="A2314" s="7">
        <v>45139</v>
      </c>
      <c r="B2314" s="2" t="s">
        <v>9</v>
      </c>
      <c r="C2314" s="2" t="s">
        <v>10</v>
      </c>
      <c r="D2314" s="2">
        <v>4800</v>
      </c>
      <c r="E2314" s="4">
        <v>194605.45</v>
      </c>
      <c r="G2314" s="1"/>
    </row>
    <row r="2315" spans="1:7" x14ac:dyDescent="0.25">
      <c r="A2315" s="7">
        <v>45139</v>
      </c>
      <c r="B2315" s="2" t="s">
        <v>9</v>
      </c>
      <c r="C2315" s="2" t="s">
        <v>10</v>
      </c>
      <c r="D2315" s="2">
        <v>4900</v>
      </c>
      <c r="E2315" s="4">
        <v>45294.39</v>
      </c>
      <c r="G2315" s="1"/>
    </row>
    <row r="2316" spans="1:7" x14ac:dyDescent="0.25">
      <c r="A2316" s="7">
        <v>45139</v>
      </c>
      <c r="B2316" s="2" t="s">
        <v>9</v>
      </c>
      <c r="C2316" s="2" t="s">
        <v>10</v>
      </c>
      <c r="D2316" s="2">
        <v>4950</v>
      </c>
      <c r="E2316" s="4">
        <v>36361.050000000003</v>
      </c>
      <c r="G2316" s="1"/>
    </row>
    <row r="2317" spans="1:7" x14ac:dyDescent="0.25">
      <c r="A2317" s="7">
        <v>45139</v>
      </c>
      <c r="B2317" s="2" t="s">
        <v>9</v>
      </c>
      <c r="C2317" s="2" t="s">
        <v>10</v>
      </c>
      <c r="D2317" s="2">
        <v>4999</v>
      </c>
      <c r="E2317" s="4">
        <v>133253.82999999999</v>
      </c>
      <c r="G2317" s="1"/>
    </row>
    <row r="2318" spans="1:7" x14ac:dyDescent="0.25">
      <c r="A2318" s="7">
        <v>45139</v>
      </c>
      <c r="B2318" s="2" t="s">
        <v>5</v>
      </c>
      <c r="C2318" s="2" t="s">
        <v>12</v>
      </c>
      <c r="D2318" s="2">
        <v>5100</v>
      </c>
      <c r="E2318" s="4">
        <v>20220.46</v>
      </c>
      <c r="G2318" s="1"/>
    </row>
    <row r="2319" spans="1:7" x14ac:dyDescent="0.25">
      <c r="A2319" s="7">
        <v>45139</v>
      </c>
      <c r="B2319" s="2" t="s">
        <v>5</v>
      </c>
      <c r="C2319" s="2" t="s">
        <v>12</v>
      </c>
      <c r="D2319" s="2">
        <v>5130</v>
      </c>
      <c r="E2319" s="4">
        <v>1228.3399999999999</v>
      </c>
      <c r="G2319" s="1"/>
    </row>
    <row r="2320" spans="1:7" x14ac:dyDescent="0.25">
      <c r="A2320" s="7">
        <v>45139</v>
      </c>
      <c r="B2320" s="2" t="s">
        <v>5</v>
      </c>
      <c r="C2320" s="2" t="s">
        <v>12</v>
      </c>
      <c r="D2320" s="2">
        <v>5140</v>
      </c>
      <c r="E2320" s="4">
        <v>513.24</v>
      </c>
      <c r="G2320" s="1"/>
    </row>
    <row r="2321" spans="1:7" x14ac:dyDescent="0.25">
      <c r="A2321" s="7">
        <v>45139</v>
      </c>
      <c r="B2321" s="2" t="s">
        <v>5</v>
      </c>
      <c r="C2321" s="2" t="s">
        <v>12</v>
      </c>
      <c r="D2321" s="2">
        <v>5200</v>
      </c>
      <c r="E2321" s="4">
        <v>1081.98</v>
      </c>
      <c r="G2321" s="1"/>
    </row>
    <row r="2322" spans="1:7" x14ac:dyDescent="0.25">
      <c r="A2322" s="7">
        <v>45139</v>
      </c>
      <c r="B2322" s="2" t="s">
        <v>5</v>
      </c>
      <c r="C2322" s="2" t="s">
        <v>12</v>
      </c>
      <c r="D2322" s="2">
        <v>5300</v>
      </c>
      <c r="E2322" s="4">
        <v>975.53</v>
      </c>
      <c r="G2322" s="1"/>
    </row>
    <row r="2323" spans="1:7" x14ac:dyDescent="0.25">
      <c r="A2323" s="7">
        <v>45139</v>
      </c>
      <c r="B2323" s="2" t="s">
        <v>5</v>
      </c>
      <c r="C2323" s="2" t="s">
        <v>12</v>
      </c>
      <c r="D2323" s="2">
        <v>5400</v>
      </c>
      <c r="E2323" s="4">
        <v>608.66999999999996</v>
      </c>
      <c r="G2323" s="1"/>
    </row>
    <row r="2324" spans="1:7" x14ac:dyDescent="0.25">
      <c r="A2324" s="7">
        <v>45139</v>
      </c>
      <c r="B2324" s="2" t="s">
        <v>5</v>
      </c>
      <c r="C2324" s="2" t="s">
        <v>12</v>
      </c>
      <c r="D2324" s="2">
        <v>5500</v>
      </c>
      <c r="E2324" s="4">
        <v>18057.28</v>
      </c>
      <c r="G2324" s="1"/>
    </row>
    <row r="2325" spans="1:7" x14ac:dyDescent="0.25">
      <c r="A2325" s="7">
        <v>45139</v>
      </c>
      <c r="B2325" s="2" t="s">
        <v>5</v>
      </c>
      <c r="C2325" s="2" t="s">
        <v>12</v>
      </c>
      <c r="D2325" s="2">
        <v>5700</v>
      </c>
      <c r="E2325" s="4">
        <v>2435.2199999999998</v>
      </c>
      <c r="G2325" s="1"/>
    </row>
    <row r="2326" spans="1:7" x14ac:dyDescent="0.25">
      <c r="A2326" s="7">
        <v>45139</v>
      </c>
      <c r="B2326" s="2" t="s">
        <v>5</v>
      </c>
      <c r="C2326" s="2" t="s">
        <v>12</v>
      </c>
      <c r="D2326" s="2">
        <v>5800</v>
      </c>
      <c r="E2326" s="4">
        <v>1011.45</v>
      </c>
      <c r="G2326" s="1"/>
    </row>
    <row r="2327" spans="1:7" x14ac:dyDescent="0.25">
      <c r="A2327" s="7">
        <v>45139</v>
      </c>
      <c r="B2327" s="2" t="s">
        <v>5</v>
      </c>
      <c r="C2327" s="2" t="s">
        <v>12</v>
      </c>
      <c r="D2327" s="2">
        <v>6000</v>
      </c>
      <c r="E2327" s="4">
        <v>537.58000000000004</v>
      </c>
      <c r="G2327" s="1"/>
    </row>
    <row r="2328" spans="1:7" x14ac:dyDescent="0.25">
      <c r="A2328" s="7">
        <v>45139</v>
      </c>
      <c r="B2328" s="2" t="s">
        <v>5</v>
      </c>
      <c r="C2328" s="2" t="s">
        <v>12</v>
      </c>
      <c r="D2328" s="2">
        <v>6200</v>
      </c>
      <c r="E2328" s="4">
        <v>2358.9699999999998</v>
      </c>
      <c r="G2328" s="1"/>
    </row>
    <row r="2329" spans="1:7" x14ac:dyDescent="0.25">
      <c r="A2329" s="7">
        <v>45139</v>
      </c>
      <c r="B2329" s="2" t="s">
        <v>5</v>
      </c>
      <c r="C2329" s="2" t="s">
        <v>12</v>
      </c>
      <c r="D2329" s="2">
        <v>6400</v>
      </c>
      <c r="E2329" s="4">
        <v>3489.74</v>
      </c>
      <c r="G2329" s="1"/>
    </row>
    <row r="2330" spans="1:7" x14ac:dyDescent="0.25">
      <c r="A2330" s="7">
        <v>45139</v>
      </c>
      <c r="B2330" s="2" t="s">
        <v>5</v>
      </c>
      <c r="C2330" s="2" t="s">
        <v>12</v>
      </c>
      <c r="D2330" s="2">
        <v>6410</v>
      </c>
      <c r="E2330" s="4">
        <v>2522.16</v>
      </c>
      <c r="G2330" s="1"/>
    </row>
    <row r="2331" spans="1:7" x14ac:dyDescent="0.25">
      <c r="A2331" s="7">
        <v>45139</v>
      </c>
      <c r="B2331" s="2" t="s">
        <v>5</v>
      </c>
      <c r="C2331" s="2" t="s">
        <v>12</v>
      </c>
      <c r="D2331" s="2">
        <v>6420</v>
      </c>
      <c r="E2331" s="4">
        <v>1900.1</v>
      </c>
      <c r="G2331" s="1"/>
    </row>
    <row r="2332" spans="1:7" x14ac:dyDescent="0.25">
      <c r="A2332" s="7">
        <v>45139</v>
      </c>
      <c r="B2332" s="2" t="s">
        <v>5</v>
      </c>
      <c r="C2332" s="2" t="s">
        <v>12</v>
      </c>
      <c r="D2332" s="2">
        <v>6500</v>
      </c>
      <c r="E2332" s="4">
        <v>2911.02</v>
      </c>
      <c r="G2332" s="1"/>
    </row>
    <row r="2333" spans="1:7" x14ac:dyDescent="0.25">
      <c r="A2333" s="7">
        <v>45139</v>
      </c>
      <c r="B2333" s="2" t="s">
        <v>5</v>
      </c>
      <c r="C2333" s="2" t="s">
        <v>12</v>
      </c>
      <c r="D2333" s="2">
        <v>6600</v>
      </c>
      <c r="E2333" s="4">
        <v>5011.92</v>
      </c>
      <c r="G2333" s="1"/>
    </row>
    <row r="2334" spans="1:7" x14ac:dyDescent="0.25">
      <c r="A2334" s="7">
        <v>45139</v>
      </c>
      <c r="B2334" s="2" t="s">
        <v>5</v>
      </c>
      <c r="C2334" s="2" t="s">
        <v>12</v>
      </c>
      <c r="D2334" s="2">
        <v>6610</v>
      </c>
      <c r="E2334" s="4">
        <v>2528.66</v>
      </c>
      <c r="G2334" s="1"/>
    </row>
    <row r="2335" spans="1:7" x14ac:dyDescent="0.25">
      <c r="A2335" s="7">
        <v>45139</v>
      </c>
      <c r="B2335" s="2" t="s">
        <v>5</v>
      </c>
      <c r="C2335" s="2" t="s">
        <v>12</v>
      </c>
      <c r="D2335" s="2">
        <v>6620</v>
      </c>
      <c r="E2335" s="4">
        <v>1013.87</v>
      </c>
      <c r="G2335" s="1"/>
    </row>
    <row r="2336" spans="1:7" x14ac:dyDescent="0.25">
      <c r="A2336" s="7">
        <v>45139</v>
      </c>
      <c r="B2336" s="2" t="s">
        <v>5</v>
      </c>
      <c r="C2336" s="2" t="s">
        <v>12</v>
      </c>
      <c r="D2336" s="2">
        <v>6700</v>
      </c>
      <c r="E2336" s="4">
        <v>563.02</v>
      </c>
      <c r="G2336" s="1"/>
    </row>
    <row r="2337" spans="1:7" x14ac:dyDescent="0.25">
      <c r="A2337" s="7">
        <v>45139</v>
      </c>
      <c r="B2337" s="2" t="s">
        <v>5</v>
      </c>
      <c r="C2337" s="2" t="s">
        <v>12</v>
      </c>
      <c r="D2337" s="2">
        <v>6999</v>
      </c>
      <c r="E2337" s="4">
        <v>1558.45</v>
      </c>
      <c r="G2337" s="1"/>
    </row>
    <row r="2338" spans="1:7" x14ac:dyDescent="0.25">
      <c r="A2338" s="7">
        <v>45139</v>
      </c>
      <c r="B2338" s="2" t="s">
        <v>8</v>
      </c>
      <c r="C2338" s="2" t="s">
        <v>12</v>
      </c>
      <c r="D2338" s="2">
        <v>5100</v>
      </c>
      <c r="E2338" s="4">
        <v>20860.2</v>
      </c>
      <c r="G2338" s="1"/>
    </row>
    <row r="2339" spans="1:7" x14ac:dyDescent="0.25">
      <c r="A2339" s="7">
        <v>45139</v>
      </c>
      <c r="B2339" s="2" t="s">
        <v>8</v>
      </c>
      <c r="C2339" s="2" t="s">
        <v>12</v>
      </c>
      <c r="D2339" s="2">
        <v>5130</v>
      </c>
      <c r="E2339" s="4">
        <v>1211.0999999999999</v>
      </c>
      <c r="G2339" s="1"/>
    </row>
    <row r="2340" spans="1:7" x14ac:dyDescent="0.25">
      <c r="A2340" s="7">
        <v>45139</v>
      </c>
      <c r="B2340" s="2" t="s">
        <v>8</v>
      </c>
      <c r="C2340" s="2" t="s">
        <v>12</v>
      </c>
      <c r="D2340" s="2">
        <v>5140</v>
      </c>
      <c r="E2340" s="4">
        <v>530.25</v>
      </c>
      <c r="G2340" s="1"/>
    </row>
    <row r="2341" spans="1:7" x14ac:dyDescent="0.25">
      <c r="A2341" s="7">
        <v>45139</v>
      </c>
      <c r="B2341" s="2" t="s">
        <v>8</v>
      </c>
      <c r="C2341" s="2" t="s">
        <v>12</v>
      </c>
      <c r="D2341" s="2">
        <v>5200</v>
      </c>
      <c r="E2341" s="4">
        <v>1149.02</v>
      </c>
      <c r="G2341" s="1"/>
    </row>
    <row r="2342" spans="1:7" x14ac:dyDescent="0.25">
      <c r="A2342" s="7">
        <v>45139</v>
      </c>
      <c r="B2342" s="2" t="s">
        <v>8</v>
      </c>
      <c r="C2342" s="2" t="s">
        <v>12</v>
      </c>
      <c r="D2342" s="2">
        <v>5300</v>
      </c>
      <c r="E2342" s="4">
        <v>1032.6400000000001</v>
      </c>
      <c r="G2342" s="1"/>
    </row>
    <row r="2343" spans="1:7" x14ac:dyDescent="0.25">
      <c r="A2343" s="7">
        <v>45139</v>
      </c>
      <c r="B2343" s="2" t="s">
        <v>8</v>
      </c>
      <c r="C2343" s="2" t="s">
        <v>12</v>
      </c>
      <c r="D2343" s="2">
        <v>5400</v>
      </c>
      <c r="E2343" s="4">
        <v>627.54999999999995</v>
      </c>
      <c r="G2343" s="1"/>
    </row>
    <row r="2344" spans="1:7" x14ac:dyDescent="0.25">
      <c r="A2344" s="7">
        <v>45139</v>
      </c>
      <c r="B2344" s="2" t="s">
        <v>8</v>
      </c>
      <c r="C2344" s="2" t="s">
        <v>12</v>
      </c>
      <c r="D2344" s="2">
        <v>5500</v>
      </c>
      <c r="E2344" s="4">
        <v>18716.62</v>
      </c>
      <c r="G2344" s="1"/>
    </row>
    <row r="2345" spans="1:7" x14ac:dyDescent="0.25">
      <c r="A2345" s="7">
        <v>45139</v>
      </c>
      <c r="B2345" s="2" t="s">
        <v>8</v>
      </c>
      <c r="C2345" s="2" t="s">
        <v>12</v>
      </c>
      <c r="D2345" s="2">
        <v>5700</v>
      </c>
      <c r="E2345" s="4">
        <v>2448.41</v>
      </c>
      <c r="G2345" s="1"/>
    </row>
    <row r="2346" spans="1:7" x14ac:dyDescent="0.25">
      <c r="A2346" s="7">
        <v>45139</v>
      </c>
      <c r="B2346" s="2" t="s">
        <v>8</v>
      </c>
      <c r="C2346" s="2" t="s">
        <v>12</v>
      </c>
      <c r="D2346" s="2">
        <v>5800</v>
      </c>
      <c r="E2346" s="4">
        <v>1037.0999999999999</v>
      </c>
      <c r="G2346" s="1"/>
    </row>
    <row r="2347" spans="1:7" x14ac:dyDescent="0.25">
      <c r="A2347" s="7">
        <v>45139</v>
      </c>
      <c r="B2347" s="2" t="s">
        <v>8</v>
      </c>
      <c r="C2347" s="2" t="s">
        <v>12</v>
      </c>
      <c r="D2347" s="2">
        <v>6000</v>
      </c>
      <c r="E2347" s="4">
        <v>561.33000000000004</v>
      </c>
      <c r="G2347" s="1"/>
    </row>
    <row r="2348" spans="1:7" x14ac:dyDescent="0.25">
      <c r="A2348" s="7">
        <v>45139</v>
      </c>
      <c r="B2348" s="2" t="s">
        <v>8</v>
      </c>
      <c r="C2348" s="2" t="s">
        <v>12</v>
      </c>
      <c r="D2348" s="2">
        <v>6200</v>
      </c>
      <c r="E2348" s="4">
        <v>2495.08</v>
      </c>
      <c r="G2348" s="1"/>
    </row>
    <row r="2349" spans="1:7" x14ac:dyDescent="0.25">
      <c r="A2349" s="7">
        <v>45139</v>
      </c>
      <c r="B2349" s="2" t="s">
        <v>8</v>
      </c>
      <c r="C2349" s="2" t="s">
        <v>12</v>
      </c>
      <c r="D2349" s="2">
        <v>6400</v>
      </c>
      <c r="E2349" s="4">
        <v>3688.17</v>
      </c>
      <c r="G2349" s="1"/>
    </row>
    <row r="2350" spans="1:7" x14ac:dyDescent="0.25">
      <c r="A2350" s="7">
        <v>45139</v>
      </c>
      <c r="B2350" s="2" t="s">
        <v>8</v>
      </c>
      <c r="C2350" s="2" t="s">
        <v>12</v>
      </c>
      <c r="D2350" s="2">
        <v>6410</v>
      </c>
      <c r="E2350" s="4">
        <v>2528.5</v>
      </c>
      <c r="G2350" s="1"/>
    </row>
    <row r="2351" spans="1:7" x14ac:dyDescent="0.25">
      <c r="A2351" s="7">
        <v>45139</v>
      </c>
      <c r="B2351" s="2" t="s">
        <v>8</v>
      </c>
      <c r="C2351" s="2" t="s">
        <v>12</v>
      </c>
      <c r="D2351" s="2">
        <v>6420</v>
      </c>
      <c r="E2351" s="4">
        <v>1975.85</v>
      </c>
      <c r="G2351" s="1"/>
    </row>
    <row r="2352" spans="1:7" x14ac:dyDescent="0.25">
      <c r="A2352" s="7">
        <v>45139</v>
      </c>
      <c r="B2352" s="2" t="s">
        <v>8</v>
      </c>
      <c r="C2352" s="2" t="s">
        <v>12</v>
      </c>
      <c r="D2352" s="2">
        <v>6500</v>
      </c>
      <c r="E2352" s="4">
        <v>3142.83</v>
      </c>
      <c r="G2352" s="1"/>
    </row>
    <row r="2353" spans="1:7" x14ac:dyDescent="0.25">
      <c r="A2353" s="7">
        <v>45139</v>
      </c>
      <c r="B2353" s="2" t="s">
        <v>8</v>
      </c>
      <c r="C2353" s="2" t="s">
        <v>12</v>
      </c>
      <c r="D2353" s="2">
        <v>6600</v>
      </c>
      <c r="E2353" s="4">
        <v>5005.24</v>
      </c>
      <c r="G2353" s="1"/>
    </row>
    <row r="2354" spans="1:7" x14ac:dyDescent="0.25">
      <c r="A2354" s="7">
        <v>45139</v>
      </c>
      <c r="B2354" s="2" t="s">
        <v>8</v>
      </c>
      <c r="C2354" s="2" t="s">
        <v>12</v>
      </c>
      <c r="D2354" s="2">
        <v>6610</v>
      </c>
      <c r="E2354" s="4">
        <v>2574.5700000000002</v>
      </c>
      <c r="G2354" s="1"/>
    </row>
    <row r="2355" spans="1:7" x14ac:dyDescent="0.25">
      <c r="A2355" s="7">
        <v>45139</v>
      </c>
      <c r="B2355" s="2" t="s">
        <v>8</v>
      </c>
      <c r="C2355" s="2" t="s">
        <v>12</v>
      </c>
      <c r="D2355" s="2">
        <v>6620</v>
      </c>
      <c r="E2355" s="4">
        <v>1046.03</v>
      </c>
      <c r="G2355" s="1"/>
    </row>
    <row r="2356" spans="1:7" x14ac:dyDescent="0.25">
      <c r="A2356" s="7">
        <v>45139</v>
      </c>
      <c r="B2356" s="2" t="s">
        <v>8</v>
      </c>
      <c r="C2356" s="2" t="s">
        <v>12</v>
      </c>
      <c r="D2356" s="2">
        <v>6700</v>
      </c>
      <c r="E2356" s="4">
        <v>587.51</v>
      </c>
      <c r="G2356" s="1"/>
    </row>
    <row r="2357" spans="1:7" x14ac:dyDescent="0.25">
      <c r="A2357" s="7">
        <v>45139</v>
      </c>
      <c r="B2357" s="2" t="s">
        <v>8</v>
      </c>
      <c r="C2357" s="2" t="s">
        <v>12</v>
      </c>
      <c r="D2357" s="2">
        <v>6999</v>
      </c>
      <c r="E2357" s="4">
        <v>1610.73</v>
      </c>
      <c r="G2357" s="1"/>
    </row>
    <row r="2358" spans="1:7" x14ac:dyDescent="0.25">
      <c r="A2358" s="7">
        <v>45139</v>
      </c>
      <c r="B2358" s="2" t="s">
        <v>9</v>
      </c>
      <c r="C2358" s="2" t="s">
        <v>12</v>
      </c>
      <c r="D2358" s="2">
        <v>5100</v>
      </c>
      <c r="E2358" s="4">
        <v>21024.84</v>
      </c>
      <c r="G2358" s="1"/>
    </row>
    <row r="2359" spans="1:7" x14ac:dyDescent="0.25">
      <c r="A2359" s="7">
        <v>45139</v>
      </c>
      <c r="B2359" s="2" t="s">
        <v>9</v>
      </c>
      <c r="C2359" s="2" t="s">
        <v>12</v>
      </c>
      <c r="D2359" s="2">
        <v>5130</v>
      </c>
      <c r="E2359" s="4">
        <v>1254.92</v>
      </c>
      <c r="G2359" s="1"/>
    </row>
    <row r="2360" spans="1:7" x14ac:dyDescent="0.25">
      <c r="A2360" s="7">
        <v>45139</v>
      </c>
      <c r="B2360" s="2" t="s">
        <v>9</v>
      </c>
      <c r="C2360" s="2" t="s">
        <v>12</v>
      </c>
      <c r="D2360" s="2">
        <v>5140</v>
      </c>
      <c r="E2360" s="4">
        <v>542.80999999999995</v>
      </c>
      <c r="G2360" s="1"/>
    </row>
    <row r="2361" spans="1:7" x14ac:dyDescent="0.25">
      <c r="A2361" s="7">
        <v>45139</v>
      </c>
      <c r="B2361" s="2" t="s">
        <v>9</v>
      </c>
      <c r="C2361" s="2" t="s">
        <v>12</v>
      </c>
      <c r="D2361" s="2">
        <v>5200</v>
      </c>
      <c r="E2361" s="4">
        <v>1177.6199999999999</v>
      </c>
      <c r="G2361" s="1"/>
    </row>
    <row r="2362" spans="1:7" x14ac:dyDescent="0.25">
      <c r="A2362" s="7">
        <v>45139</v>
      </c>
      <c r="B2362" s="2" t="s">
        <v>9</v>
      </c>
      <c r="C2362" s="2" t="s">
        <v>12</v>
      </c>
      <c r="D2362" s="2">
        <v>5300</v>
      </c>
      <c r="E2362" s="4">
        <v>1060.6099999999999</v>
      </c>
      <c r="G2362" s="1"/>
    </row>
    <row r="2363" spans="1:7" x14ac:dyDescent="0.25">
      <c r="A2363" s="7">
        <v>45139</v>
      </c>
      <c r="B2363" s="2" t="s">
        <v>9</v>
      </c>
      <c r="C2363" s="2" t="s">
        <v>12</v>
      </c>
      <c r="D2363" s="2">
        <v>5400</v>
      </c>
      <c r="E2363" s="4">
        <v>627.69000000000005</v>
      </c>
      <c r="G2363" s="1"/>
    </row>
    <row r="2364" spans="1:7" x14ac:dyDescent="0.25">
      <c r="A2364" s="7">
        <v>45139</v>
      </c>
      <c r="B2364" s="2" t="s">
        <v>9</v>
      </c>
      <c r="C2364" s="2" t="s">
        <v>12</v>
      </c>
      <c r="D2364" s="2">
        <v>5500</v>
      </c>
      <c r="E2364" s="4">
        <v>19239.490000000002</v>
      </c>
      <c r="G2364" s="1"/>
    </row>
    <row r="2365" spans="1:7" x14ac:dyDescent="0.25">
      <c r="A2365" s="7">
        <v>45139</v>
      </c>
      <c r="B2365" s="2" t="s">
        <v>9</v>
      </c>
      <c r="C2365" s="2" t="s">
        <v>12</v>
      </c>
      <c r="D2365" s="2">
        <v>5700</v>
      </c>
      <c r="E2365" s="4">
        <v>2614.04</v>
      </c>
      <c r="G2365" s="1"/>
    </row>
    <row r="2366" spans="1:7" x14ac:dyDescent="0.25">
      <c r="A2366" s="7">
        <v>45139</v>
      </c>
      <c r="B2366" s="2" t="s">
        <v>9</v>
      </c>
      <c r="C2366" s="2" t="s">
        <v>12</v>
      </c>
      <c r="D2366" s="2">
        <v>5800</v>
      </c>
      <c r="E2366" s="4">
        <v>1090.6300000000001</v>
      </c>
      <c r="G2366" s="1"/>
    </row>
    <row r="2367" spans="1:7" x14ac:dyDescent="0.25">
      <c r="A2367" s="7">
        <v>45139</v>
      </c>
      <c r="B2367" s="2" t="s">
        <v>9</v>
      </c>
      <c r="C2367" s="2" t="s">
        <v>12</v>
      </c>
      <c r="D2367" s="2">
        <v>6000</v>
      </c>
      <c r="E2367" s="4">
        <v>563.63</v>
      </c>
      <c r="G2367" s="1"/>
    </row>
    <row r="2368" spans="1:7" x14ac:dyDescent="0.25">
      <c r="A2368" s="7">
        <v>45139</v>
      </c>
      <c r="B2368" s="2" t="s">
        <v>9</v>
      </c>
      <c r="C2368" s="2" t="s">
        <v>12</v>
      </c>
      <c r="D2368" s="2">
        <v>6200</v>
      </c>
      <c r="E2368" s="4">
        <v>2482.12</v>
      </c>
      <c r="G2368" s="1"/>
    </row>
    <row r="2369" spans="1:7" x14ac:dyDescent="0.25">
      <c r="A2369" s="7">
        <v>45139</v>
      </c>
      <c r="B2369" s="2" t="s">
        <v>9</v>
      </c>
      <c r="C2369" s="2" t="s">
        <v>12</v>
      </c>
      <c r="D2369" s="2">
        <v>6400</v>
      </c>
      <c r="E2369" s="4">
        <v>3630.1</v>
      </c>
      <c r="G2369" s="1"/>
    </row>
    <row r="2370" spans="1:7" x14ac:dyDescent="0.25">
      <c r="A2370" s="7">
        <v>45139</v>
      </c>
      <c r="B2370" s="2" t="s">
        <v>9</v>
      </c>
      <c r="C2370" s="2" t="s">
        <v>12</v>
      </c>
      <c r="D2370" s="2">
        <v>6410</v>
      </c>
      <c r="E2370" s="4">
        <v>2680.71</v>
      </c>
      <c r="G2370" s="1"/>
    </row>
    <row r="2371" spans="1:7" x14ac:dyDescent="0.25">
      <c r="A2371" s="7">
        <v>45139</v>
      </c>
      <c r="B2371" s="2" t="s">
        <v>9</v>
      </c>
      <c r="C2371" s="2" t="s">
        <v>12</v>
      </c>
      <c r="D2371" s="2">
        <v>6420</v>
      </c>
      <c r="E2371" s="4">
        <v>2016.22</v>
      </c>
      <c r="G2371" s="1"/>
    </row>
    <row r="2372" spans="1:7" x14ac:dyDescent="0.25">
      <c r="A2372" s="7">
        <v>45139</v>
      </c>
      <c r="B2372" s="2" t="s">
        <v>9</v>
      </c>
      <c r="C2372" s="2" t="s">
        <v>12</v>
      </c>
      <c r="D2372" s="2">
        <v>6500</v>
      </c>
      <c r="E2372" s="4">
        <v>3090.24</v>
      </c>
      <c r="G2372" s="1"/>
    </row>
    <row r="2373" spans="1:7" x14ac:dyDescent="0.25">
      <c r="A2373" s="7">
        <v>45139</v>
      </c>
      <c r="B2373" s="2" t="s">
        <v>9</v>
      </c>
      <c r="C2373" s="2" t="s">
        <v>12</v>
      </c>
      <c r="D2373" s="2">
        <v>6600</v>
      </c>
      <c r="E2373" s="4">
        <v>5380.81</v>
      </c>
      <c r="G2373" s="1"/>
    </row>
    <row r="2374" spans="1:7" x14ac:dyDescent="0.25">
      <c r="A2374" s="7">
        <v>45139</v>
      </c>
      <c r="B2374" s="2" t="s">
        <v>9</v>
      </c>
      <c r="C2374" s="2" t="s">
        <v>12</v>
      </c>
      <c r="D2374" s="2">
        <v>6610</v>
      </c>
      <c r="E2374" s="4">
        <v>2677.97</v>
      </c>
      <c r="G2374" s="1"/>
    </row>
    <row r="2375" spans="1:7" x14ac:dyDescent="0.25">
      <c r="A2375" s="7">
        <v>45139</v>
      </c>
      <c r="B2375" s="2" t="s">
        <v>9</v>
      </c>
      <c r="C2375" s="2" t="s">
        <v>12</v>
      </c>
      <c r="D2375" s="2">
        <v>6620</v>
      </c>
      <c r="E2375" s="4">
        <v>1051.46</v>
      </c>
      <c r="G2375" s="1"/>
    </row>
    <row r="2376" spans="1:7" x14ac:dyDescent="0.25">
      <c r="A2376" s="7">
        <v>45139</v>
      </c>
      <c r="B2376" s="2" t="s">
        <v>9</v>
      </c>
      <c r="C2376" s="2" t="s">
        <v>12</v>
      </c>
      <c r="D2376" s="2">
        <v>6700</v>
      </c>
      <c r="E2376" s="4">
        <v>636.52</v>
      </c>
      <c r="G2376" s="1"/>
    </row>
    <row r="2377" spans="1:7" x14ac:dyDescent="0.25">
      <c r="A2377" s="7">
        <v>45139</v>
      </c>
      <c r="B2377" s="2" t="s">
        <v>9</v>
      </c>
      <c r="C2377" s="2" t="s">
        <v>12</v>
      </c>
      <c r="D2377" s="2">
        <v>6999</v>
      </c>
      <c r="E2377" s="4">
        <v>1698.94</v>
      </c>
      <c r="G2377" s="1"/>
    </row>
    <row r="2378" spans="1:7" x14ac:dyDescent="0.25">
      <c r="A2378" s="7">
        <v>45139</v>
      </c>
      <c r="B2378" s="2" t="s">
        <v>5</v>
      </c>
      <c r="C2378" s="2" t="s">
        <v>14</v>
      </c>
      <c r="D2378" s="2">
        <v>5100</v>
      </c>
      <c r="E2378" s="4">
        <v>11968.77</v>
      </c>
      <c r="G2378" s="1"/>
    </row>
    <row r="2379" spans="1:7" x14ac:dyDescent="0.25">
      <c r="A2379" s="7">
        <v>45139</v>
      </c>
      <c r="B2379" s="2" t="s">
        <v>5</v>
      </c>
      <c r="C2379" s="2" t="s">
        <v>14</v>
      </c>
      <c r="D2379" s="2">
        <v>5130</v>
      </c>
      <c r="E2379" s="4">
        <v>692.81</v>
      </c>
      <c r="G2379" s="1"/>
    </row>
    <row r="2380" spans="1:7" x14ac:dyDescent="0.25">
      <c r="A2380" s="7">
        <v>45139</v>
      </c>
      <c r="B2380" s="2" t="s">
        <v>5</v>
      </c>
      <c r="C2380" s="2" t="s">
        <v>14</v>
      </c>
      <c r="D2380" s="2">
        <v>5140</v>
      </c>
      <c r="E2380" s="4">
        <v>305.67</v>
      </c>
      <c r="G2380" s="1"/>
    </row>
    <row r="2381" spans="1:7" x14ac:dyDescent="0.25">
      <c r="A2381" s="7">
        <v>45139</v>
      </c>
      <c r="B2381" s="2" t="s">
        <v>5</v>
      </c>
      <c r="C2381" s="2" t="s">
        <v>14</v>
      </c>
      <c r="D2381" s="2">
        <v>5200</v>
      </c>
      <c r="E2381" s="4">
        <v>692.01</v>
      </c>
      <c r="G2381" s="1"/>
    </row>
    <row r="2382" spans="1:7" x14ac:dyDescent="0.25">
      <c r="A2382" s="7">
        <v>45139</v>
      </c>
      <c r="B2382" s="2" t="s">
        <v>5</v>
      </c>
      <c r="C2382" s="2" t="s">
        <v>14</v>
      </c>
      <c r="D2382" s="2">
        <v>5300</v>
      </c>
      <c r="E2382" s="4">
        <v>15265.25</v>
      </c>
      <c r="G2382" s="1"/>
    </row>
    <row r="2383" spans="1:7" x14ac:dyDescent="0.25">
      <c r="A2383" s="7">
        <v>45139</v>
      </c>
      <c r="B2383" s="2" t="s">
        <v>5</v>
      </c>
      <c r="C2383" s="2" t="s">
        <v>14</v>
      </c>
      <c r="D2383" s="2">
        <v>5400</v>
      </c>
      <c r="E2383" s="4">
        <v>395.66</v>
      </c>
      <c r="G2383" s="1"/>
    </row>
    <row r="2384" spans="1:7" x14ac:dyDescent="0.25">
      <c r="A2384" s="7">
        <v>45139</v>
      </c>
      <c r="B2384" s="2" t="s">
        <v>5</v>
      </c>
      <c r="C2384" s="2" t="s">
        <v>14</v>
      </c>
      <c r="D2384" s="2">
        <v>5500</v>
      </c>
      <c r="E2384" s="4">
        <v>10980.21</v>
      </c>
      <c r="G2384" s="1"/>
    </row>
    <row r="2385" spans="1:7" x14ac:dyDescent="0.25">
      <c r="A2385" s="7">
        <v>45139</v>
      </c>
      <c r="B2385" s="2" t="s">
        <v>5</v>
      </c>
      <c r="C2385" s="2" t="s">
        <v>14</v>
      </c>
      <c r="D2385" s="2">
        <v>5700</v>
      </c>
      <c r="E2385" s="4">
        <v>1496.66</v>
      </c>
      <c r="G2385" s="1"/>
    </row>
    <row r="2386" spans="1:7" x14ac:dyDescent="0.25">
      <c r="A2386" s="7">
        <v>45139</v>
      </c>
      <c r="B2386" s="2" t="s">
        <v>5</v>
      </c>
      <c r="C2386" s="2" t="s">
        <v>14</v>
      </c>
      <c r="D2386" s="2">
        <v>5800</v>
      </c>
      <c r="E2386" s="4">
        <v>598.61</v>
      </c>
      <c r="G2386" s="1"/>
    </row>
    <row r="2387" spans="1:7" x14ac:dyDescent="0.25">
      <c r="A2387" s="7">
        <v>45139</v>
      </c>
      <c r="B2387" s="2" t="s">
        <v>5</v>
      </c>
      <c r="C2387" s="2" t="s">
        <v>14</v>
      </c>
      <c r="D2387" s="2">
        <v>6000</v>
      </c>
      <c r="E2387" s="4">
        <v>303.75</v>
      </c>
      <c r="G2387" s="1"/>
    </row>
    <row r="2388" spans="1:7" x14ac:dyDescent="0.25">
      <c r="A2388" s="7">
        <v>45139</v>
      </c>
      <c r="B2388" s="2" t="s">
        <v>5</v>
      </c>
      <c r="C2388" s="2" t="s">
        <v>14</v>
      </c>
      <c r="D2388" s="2">
        <v>6200</v>
      </c>
      <c r="E2388" s="4">
        <v>1428.53</v>
      </c>
      <c r="G2388" s="1"/>
    </row>
    <row r="2389" spans="1:7" x14ac:dyDescent="0.25">
      <c r="A2389" s="7">
        <v>45139</v>
      </c>
      <c r="B2389" s="2" t="s">
        <v>5</v>
      </c>
      <c r="C2389" s="2" t="s">
        <v>14</v>
      </c>
      <c r="D2389" s="2">
        <v>6400</v>
      </c>
      <c r="E2389" s="4">
        <v>2117.4</v>
      </c>
      <c r="G2389" s="1"/>
    </row>
    <row r="2390" spans="1:7" x14ac:dyDescent="0.25">
      <c r="A2390" s="7">
        <v>45139</v>
      </c>
      <c r="B2390" s="2" t="s">
        <v>5</v>
      </c>
      <c r="C2390" s="2" t="s">
        <v>14</v>
      </c>
      <c r="D2390" s="2">
        <v>6410</v>
      </c>
      <c r="E2390" s="4">
        <v>1534.71</v>
      </c>
      <c r="G2390" s="1"/>
    </row>
    <row r="2391" spans="1:7" x14ac:dyDescent="0.25">
      <c r="A2391" s="7">
        <v>45139</v>
      </c>
      <c r="B2391" s="2" t="s">
        <v>5</v>
      </c>
      <c r="C2391" s="2" t="s">
        <v>14</v>
      </c>
      <c r="D2391" s="2">
        <v>6420</v>
      </c>
      <c r="E2391" s="4">
        <v>1109.93</v>
      </c>
      <c r="G2391" s="1"/>
    </row>
    <row r="2392" spans="1:7" x14ac:dyDescent="0.25">
      <c r="A2392" s="7">
        <v>45139</v>
      </c>
      <c r="B2392" s="2" t="s">
        <v>5</v>
      </c>
      <c r="C2392" s="2" t="s">
        <v>14</v>
      </c>
      <c r="D2392" s="2">
        <v>6500</v>
      </c>
      <c r="E2392" s="4">
        <v>1784.56</v>
      </c>
      <c r="G2392" s="1"/>
    </row>
    <row r="2393" spans="1:7" x14ac:dyDescent="0.25">
      <c r="A2393" s="7">
        <v>45139</v>
      </c>
      <c r="B2393" s="2" t="s">
        <v>5</v>
      </c>
      <c r="C2393" s="2" t="s">
        <v>14</v>
      </c>
      <c r="D2393" s="2">
        <v>6600</v>
      </c>
      <c r="E2393" s="4">
        <v>3081.25</v>
      </c>
      <c r="G2393" s="1"/>
    </row>
    <row r="2394" spans="1:7" x14ac:dyDescent="0.25">
      <c r="A2394" s="7">
        <v>45139</v>
      </c>
      <c r="B2394" s="2" t="s">
        <v>5</v>
      </c>
      <c r="C2394" s="2" t="s">
        <v>14</v>
      </c>
      <c r="D2394" s="2">
        <v>6610</v>
      </c>
      <c r="E2394" s="4">
        <v>1518.13</v>
      </c>
      <c r="G2394" s="1"/>
    </row>
    <row r="2395" spans="1:7" x14ac:dyDescent="0.25">
      <c r="A2395" s="7">
        <v>45139</v>
      </c>
      <c r="B2395" s="2" t="s">
        <v>5</v>
      </c>
      <c r="C2395" s="2" t="s">
        <v>14</v>
      </c>
      <c r="D2395" s="2">
        <v>6620</v>
      </c>
      <c r="E2395" s="4">
        <v>589.45000000000005</v>
      </c>
      <c r="G2395" s="1"/>
    </row>
    <row r="2396" spans="1:7" x14ac:dyDescent="0.25">
      <c r="A2396" s="7">
        <v>45139</v>
      </c>
      <c r="B2396" s="2" t="s">
        <v>5</v>
      </c>
      <c r="C2396" s="2" t="s">
        <v>14</v>
      </c>
      <c r="D2396" s="2">
        <v>6700</v>
      </c>
      <c r="E2396" s="4">
        <v>298.49</v>
      </c>
      <c r="G2396" s="1"/>
    </row>
    <row r="2397" spans="1:7" x14ac:dyDescent="0.25">
      <c r="A2397" s="7">
        <v>45139</v>
      </c>
      <c r="B2397" s="2" t="s">
        <v>5</v>
      </c>
      <c r="C2397" s="2" t="s">
        <v>14</v>
      </c>
      <c r="D2397" s="2">
        <v>6999</v>
      </c>
      <c r="E2397" s="4">
        <v>1029.19</v>
      </c>
      <c r="G2397" s="1"/>
    </row>
    <row r="2398" spans="1:7" x14ac:dyDescent="0.25">
      <c r="A2398" s="7">
        <v>45139</v>
      </c>
      <c r="B2398" s="2" t="s">
        <v>8</v>
      </c>
      <c r="C2398" s="2" t="s">
        <v>14</v>
      </c>
      <c r="D2398" s="2">
        <v>5100</v>
      </c>
      <c r="E2398" s="4">
        <v>12703.93</v>
      </c>
      <c r="G2398" s="1"/>
    </row>
    <row r="2399" spans="1:7" x14ac:dyDescent="0.25">
      <c r="A2399" s="7">
        <v>45139</v>
      </c>
      <c r="B2399" s="2" t="s">
        <v>8</v>
      </c>
      <c r="C2399" s="2" t="s">
        <v>14</v>
      </c>
      <c r="D2399" s="2">
        <v>5130</v>
      </c>
      <c r="E2399" s="4">
        <v>698.88</v>
      </c>
      <c r="G2399" s="1"/>
    </row>
    <row r="2400" spans="1:7" x14ac:dyDescent="0.25">
      <c r="A2400" s="7">
        <v>45139</v>
      </c>
      <c r="B2400" s="2" t="s">
        <v>8</v>
      </c>
      <c r="C2400" s="2" t="s">
        <v>14</v>
      </c>
      <c r="D2400" s="2">
        <v>5140</v>
      </c>
      <c r="E2400" s="4">
        <v>291.93</v>
      </c>
      <c r="G2400" s="1"/>
    </row>
    <row r="2401" spans="1:7" x14ac:dyDescent="0.25">
      <c r="A2401" s="7">
        <v>45139</v>
      </c>
      <c r="B2401" s="2" t="s">
        <v>8</v>
      </c>
      <c r="C2401" s="2" t="s">
        <v>14</v>
      </c>
      <c r="D2401" s="2">
        <v>5200</v>
      </c>
      <c r="E2401" s="4">
        <v>688.44</v>
      </c>
      <c r="G2401" s="1"/>
    </row>
    <row r="2402" spans="1:7" x14ac:dyDescent="0.25">
      <c r="A2402" s="7">
        <v>45139</v>
      </c>
      <c r="B2402" s="2" t="s">
        <v>8</v>
      </c>
      <c r="C2402" s="2" t="s">
        <v>14</v>
      </c>
      <c r="D2402" s="2">
        <v>5300</v>
      </c>
      <c r="E2402" s="4">
        <v>15555.55</v>
      </c>
      <c r="G2402" s="1"/>
    </row>
    <row r="2403" spans="1:7" x14ac:dyDescent="0.25">
      <c r="A2403" s="7">
        <v>45139</v>
      </c>
      <c r="B2403" s="2" t="s">
        <v>8</v>
      </c>
      <c r="C2403" s="2" t="s">
        <v>14</v>
      </c>
      <c r="D2403" s="2">
        <v>5400</v>
      </c>
      <c r="E2403" s="4">
        <v>410.25</v>
      </c>
      <c r="G2403" s="1"/>
    </row>
    <row r="2404" spans="1:7" x14ac:dyDescent="0.25">
      <c r="A2404" s="7">
        <v>45139</v>
      </c>
      <c r="B2404" s="2" t="s">
        <v>8</v>
      </c>
      <c r="C2404" s="2" t="s">
        <v>14</v>
      </c>
      <c r="D2404" s="2">
        <v>5500</v>
      </c>
      <c r="E2404" s="4">
        <v>11130.68</v>
      </c>
      <c r="G2404" s="1"/>
    </row>
    <row r="2405" spans="1:7" x14ac:dyDescent="0.25">
      <c r="A2405" s="7">
        <v>45139</v>
      </c>
      <c r="B2405" s="2" t="s">
        <v>8</v>
      </c>
      <c r="C2405" s="2" t="s">
        <v>14</v>
      </c>
      <c r="D2405" s="2">
        <v>5700</v>
      </c>
      <c r="E2405" s="4">
        <v>1492.14</v>
      </c>
      <c r="G2405" s="1"/>
    </row>
    <row r="2406" spans="1:7" x14ac:dyDescent="0.25">
      <c r="A2406" s="7">
        <v>45139</v>
      </c>
      <c r="B2406" s="2" t="s">
        <v>8</v>
      </c>
      <c r="C2406" s="2" t="s">
        <v>14</v>
      </c>
      <c r="D2406" s="2">
        <v>5800</v>
      </c>
      <c r="E2406" s="4">
        <v>592.07000000000005</v>
      </c>
      <c r="G2406" s="1"/>
    </row>
    <row r="2407" spans="1:7" x14ac:dyDescent="0.25">
      <c r="A2407" s="7">
        <v>45139</v>
      </c>
      <c r="B2407" s="2" t="s">
        <v>8</v>
      </c>
      <c r="C2407" s="2" t="s">
        <v>14</v>
      </c>
      <c r="D2407" s="2">
        <v>6000</v>
      </c>
      <c r="E2407" s="4">
        <v>306.18</v>
      </c>
      <c r="G2407" s="1"/>
    </row>
    <row r="2408" spans="1:7" x14ac:dyDescent="0.25">
      <c r="A2408" s="7">
        <v>45139</v>
      </c>
      <c r="B2408" s="2" t="s">
        <v>8</v>
      </c>
      <c r="C2408" s="2" t="s">
        <v>14</v>
      </c>
      <c r="D2408" s="2">
        <v>6200</v>
      </c>
      <c r="E2408" s="4">
        <v>1511.27</v>
      </c>
      <c r="G2408" s="1"/>
    </row>
    <row r="2409" spans="1:7" x14ac:dyDescent="0.25">
      <c r="A2409" s="7">
        <v>45139</v>
      </c>
      <c r="B2409" s="2" t="s">
        <v>8</v>
      </c>
      <c r="C2409" s="2" t="s">
        <v>14</v>
      </c>
      <c r="D2409" s="2">
        <v>6400</v>
      </c>
      <c r="E2409" s="4">
        <v>2216.3000000000002</v>
      </c>
      <c r="G2409" s="1"/>
    </row>
    <row r="2410" spans="1:7" x14ac:dyDescent="0.25">
      <c r="A2410" s="7">
        <v>45139</v>
      </c>
      <c r="B2410" s="2" t="s">
        <v>8</v>
      </c>
      <c r="C2410" s="2" t="s">
        <v>14</v>
      </c>
      <c r="D2410" s="2">
        <v>6410</v>
      </c>
      <c r="E2410" s="4">
        <v>1476.21</v>
      </c>
      <c r="G2410" s="1"/>
    </row>
    <row r="2411" spans="1:7" x14ac:dyDescent="0.25">
      <c r="A2411" s="7">
        <v>45139</v>
      </c>
      <c r="B2411" s="2" t="s">
        <v>8</v>
      </c>
      <c r="C2411" s="2" t="s">
        <v>14</v>
      </c>
      <c r="D2411" s="2">
        <v>6420</v>
      </c>
      <c r="E2411" s="4">
        <v>1210.6500000000001</v>
      </c>
      <c r="G2411" s="1"/>
    </row>
    <row r="2412" spans="1:7" x14ac:dyDescent="0.25">
      <c r="A2412" s="7">
        <v>45139</v>
      </c>
      <c r="B2412" s="2" t="s">
        <v>8</v>
      </c>
      <c r="C2412" s="2" t="s">
        <v>14</v>
      </c>
      <c r="D2412" s="2">
        <v>6500</v>
      </c>
      <c r="E2412" s="4">
        <v>1918.79</v>
      </c>
      <c r="G2412" s="1"/>
    </row>
    <row r="2413" spans="1:7" x14ac:dyDescent="0.25">
      <c r="A2413" s="7">
        <v>45139</v>
      </c>
      <c r="B2413" s="2" t="s">
        <v>8</v>
      </c>
      <c r="C2413" s="2" t="s">
        <v>14</v>
      </c>
      <c r="D2413" s="2">
        <v>6600</v>
      </c>
      <c r="E2413" s="4">
        <v>3174.53</v>
      </c>
      <c r="G2413" s="1"/>
    </row>
    <row r="2414" spans="1:7" x14ac:dyDescent="0.25">
      <c r="A2414" s="7">
        <v>45139</v>
      </c>
      <c r="B2414" s="2" t="s">
        <v>8</v>
      </c>
      <c r="C2414" s="2" t="s">
        <v>14</v>
      </c>
      <c r="D2414" s="2">
        <v>6610</v>
      </c>
      <c r="E2414" s="4">
        <v>1498.39</v>
      </c>
      <c r="G2414" s="1"/>
    </row>
    <row r="2415" spans="1:7" x14ac:dyDescent="0.25">
      <c r="A2415" s="7">
        <v>45139</v>
      </c>
      <c r="B2415" s="2" t="s">
        <v>8</v>
      </c>
      <c r="C2415" s="2" t="s">
        <v>14</v>
      </c>
      <c r="D2415" s="2">
        <v>6620</v>
      </c>
      <c r="E2415" s="4">
        <v>607.73</v>
      </c>
      <c r="G2415" s="1"/>
    </row>
    <row r="2416" spans="1:7" x14ac:dyDescent="0.25">
      <c r="A2416" s="7">
        <v>45139</v>
      </c>
      <c r="B2416" s="2" t="s">
        <v>8</v>
      </c>
      <c r="C2416" s="2" t="s">
        <v>14</v>
      </c>
      <c r="D2416" s="2">
        <v>6700</v>
      </c>
      <c r="E2416" s="4">
        <v>399.63</v>
      </c>
      <c r="G2416" s="1"/>
    </row>
    <row r="2417" spans="1:7" x14ac:dyDescent="0.25">
      <c r="A2417" s="7">
        <v>45139</v>
      </c>
      <c r="B2417" s="2" t="s">
        <v>8</v>
      </c>
      <c r="C2417" s="2" t="s">
        <v>14</v>
      </c>
      <c r="D2417" s="2">
        <v>6999</v>
      </c>
      <c r="E2417" s="4">
        <v>982.5</v>
      </c>
      <c r="G2417" s="1"/>
    </row>
    <row r="2418" spans="1:7" x14ac:dyDescent="0.25">
      <c r="A2418" s="7">
        <v>45139</v>
      </c>
      <c r="B2418" s="2" t="s">
        <v>9</v>
      </c>
      <c r="C2418" s="2" t="s">
        <v>14</v>
      </c>
      <c r="D2418" s="2">
        <v>5100</v>
      </c>
      <c r="E2418" s="4">
        <v>12855.88</v>
      </c>
      <c r="G2418" s="1"/>
    </row>
    <row r="2419" spans="1:7" x14ac:dyDescent="0.25">
      <c r="A2419" s="7">
        <v>45139</v>
      </c>
      <c r="B2419" s="2" t="s">
        <v>9</v>
      </c>
      <c r="C2419" s="2" t="s">
        <v>14</v>
      </c>
      <c r="D2419" s="2">
        <v>5130</v>
      </c>
      <c r="E2419" s="4">
        <v>791.84</v>
      </c>
      <c r="G2419" s="1"/>
    </row>
    <row r="2420" spans="1:7" x14ac:dyDescent="0.25">
      <c r="A2420" s="7">
        <v>45139</v>
      </c>
      <c r="B2420" s="2" t="s">
        <v>9</v>
      </c>
      <c r="C2420" s="2" t="s">
        <v>14</v>
      </c>
      <c r="D2420" s="2">
        <v>5140</v>
      </c>
      <c r="E2420" s="4">
        <v>306.11</v>
      </c>
      <c r="G2420" s="1"/>
    </row>
    <row r="2421" spans="1:7" x14ac:dyDescent="0.25">
      <c r="A2421" s="7">
        <v>45139</v>
      </c>
      <c r="B2421" s="2" t="s">
        <v>9</v>
      </c>
      <c r="C2421" s="2" t="s">
        <v>14</v>
      </c>
      <c r="D2421" s="2">
        <v>5200</v>
      </c>
      <c r="E2421" s="4">
        <v>719.72</v>
      </c>
      <c r="G2421" s="1"/>
    </row>
    <row r="2422" spans="1:7" x14ac:dyDescent="0.25">
      <c r="A2422" s="7">
        <v>45139</v>
      </c>
      <c r="B2422" s="2" t="s">
        <v>9</v>
      </c>
      <c r="C2422" s="2" t="s">
        <v>14</v>
      </c>
      <c r="D2422" s="2">
        <v>5300</v>
      </c>
      <c r="E2422" s="4">
        <v>12327.13</v>
      </c>
      <c r="G2422" s="1"/>
    </row>
    <row r="2423" spans="1:7" x14ac:dyDescent="0.25">
      <c r="A2423" s="7">
        <v>45139</v>
      </c>
      <c r="B2423" s="2" t="s">
        <v>9</v>
      </c>
      <c r="C2423" s="2" t="s">
        <v>14</v>
      </c>
      <c r="D2423" s="2">
        <v>5400</v>
      </c>
      <c r="E2423" s="4">
        <v>399.67</v>
      </c>
      <c r="G2423" s="1"/>
    </row>
    <row r="2424" spans="1:7" x14ac:dyDescent="0.25">
      <c r="A2424" s="7">
        <v>45139</v>
      </c>
      <c r="B2424" s="2" t="s">
        <v>9</v>
      </c>
      <c r="C2424" s="2" t="s">
        <v>14</v>
      </c>
      <c r="D2424" s="2">
        <v>5500</v>
      </c>
      <c r="E2424" s="4">
        <v>11462.6</v>
      </c>
      <c r="G2424" s="1"/>
    </row>
    <row r="2425" spans="1:7" x14ac:dyDescent="0.25">
      <c r="A2425" s="7">
        <v>45139</v>
      </c>
      <c r="B2425" s="2" t="s">
        <v>9</v>
      </c>
      <c r="C2425" s="2" t="s">
        <v>14</v>
      </c>
      <c r="D2425" s="2">
        <v>5700</v>
      </c>
      <c r="E2425" s="4">
        <v>1612.17</v>
      </c>
      <c r="G2425" s="1"/>
    </row>
    <row r="2426" spans="1:7" x14ac:dyDescent="0.25">
      <c r="A2426" s="7">
        <v>45139</v>
      </c>
      <c r="B2426" s="2" t="s">
        <v>9</v>
      </c>
      <c r="C2426" s="2" t="s">
        <v>14</v>
      </c>
      <c r="D2426" s="2">
        <v>5800</v>
      </c>
      <c r="E2426" s="4">
        <v>605.55999999999995</v>
      </c>
      <c r="G2426" s="1"/>
    </row>
    <row r="2427" spans="1:7" x14ac:dyDescent="0.25">
      <c r="A2427" s="7">
        <v>45139</v>
      </c>
      <c r="B2427" s="2" t="s">
        <v>9</v>
      </c>
      <c r="C2427" s="2" t="s">
        <v>14</v>
      </c>
      <c r="D2427" s="2">
        <v>6000</v>
      </c>
      <c r="E2427" s="4">
        <v>306.08999999999997</v>
      </c>
      <c r="G2427" s="1"/>
    </row>
    <row r="2428" spans="1:7" x14ac:dyDescent="0.25">
      <c r="A2428" s="7">
        <v>45139</v>
      </c>
      <c r="B2428" s="2" t="s">
        <v>9</v>
      </c>
      <c r="C2428" s="2" t="s">
        <v>14</v>
      </c>
      <c r="D2428" s="2">
        <v>6200</v>
      </c>
      <c r="E2428" s="4">
        <v>1495.14</v>
      </c>
      <c r="G2428" s="1"/>
    </row>
    <row r="2429" spans="1:7" x14ac:dyDescent="0.25">
      <c r="A2429" s="7">
        <v>45139</v>
      </c>
      <c r="B2429" s="2" t="s">
        <v>9</v>
      </c>
      <c r="C2429" s="2" t="s">
        <v>14</v>
      </c>
      <c r="D2429" s="2">
        <v>6400</v>
      </c>
      <c r="E2429" s="4">
        <v>2188.2600000000002</v>
      </c>
      <c r="G2429" s="1"/>
    </row>
    <row r="2430" spans="1:7" x14ac:dyDescent="0.25">
      <c r="A2430" s="7">
        <v>45139</v>
      </c>
      <c r="B2430" s="2" t="s">
        <v>9</v>
      </c>
      <c r="C2430" s="2" t="s">
        <v>14</v>
      </c>
      <c r="D2430" s="2">
        <v>6410</v>
      </c>
      <c r="E2430" s="4">
        <v>1555.03</v>
      </c>
      <c r="G2430" s="1"/>
    </row>
    <row r="2431" spans="1:7" x14ac:dyDescent="0.25">
      <c r="A2431" s="7">
        <v>45139</v>
      </c>
      <c r="B2431" s="2" t="s">
        <v>9</v>
      </c>
      <c r="C2431" s="2" t="s">
        <v>14</v>
      </c>
      <c r="D2431" s="2">
        <v>6420</v>
      </c>
      <c r="E2431" s="4">
        <v>1223.92</v>
      </c>
      <c r="G2431" s="1"/>
    </row>
    <row r="2432" spans="1:7" x14ac:dyDescent="0.25">
      <c r="A2432" s="7">
        <v>45139</v>
      </c>
      <c r="B2432" s="2" t="s">
        <v>9</v>
      </c>
      <c r="C2432" s="2" t="s">
        <v>14</v>
      </c>
      <c r="D2432" s="2">
        <v>6500</v>
      </c>
      <c r="E2432" s="4">
        <v>1923.65</v>
      </c>
      <c r="G2432" s="1"/>
    </row>
    <row r="2433" spans="1:7" x14ac:dyDescent="0.25">
      <c r="A2433" s="7">
        <v>45139</v>
      </c>
      <c r="B2433" s="2" t="s">
        <v>9</v>
      </c>
      <c r="C2433" s="2" t="s">
        <v>14</v>
      </c>
      <c r="D2433" s="2">
        <v>6600</v>
      </c>
      <c r="E2433" s="4">
        <v>3203.01</v>
      </c>
      <c r="G2433" s="1"/>
    </row>
    <row r="2434" spans="1:7" x14ac:dyDescent="0.25">
      <c r="A2434" s="7">
        <v>45139</v>
      </c>
      <c r="B2434" s="2" t="s">
        <v>9</v>
      </c>
      <c r="C2434" s="2" t="s">
        <v>14</v>
      </c>
      <c r="D2434" s="2">
        <v>6610</v>
      </c>
      <c r="E2434" s="4">
        <v>1630.89</v>
      </c>
      <c r="G2434" s="1"/>
    </row>
    <row r="2435" spans="1:7" x14ac:dyDescent="0.25">
      <c r="A2435" s="7">
        <v>45139</v>
      </c>
      <c r="B2435" s="2" t="s">
        <v>9</v>
      </c>
      <c r="C2435" s="2" t="s">
        <v>14</v>
      </c>
      <c r="D2435" s="2">
        <v>6620</v>
      </c>
      <c r="E2435" s="4">
        <v>582.22</v>
      </c>
      <c r="G2435" s="1"/>
    </row>
    <row r="2436" spans="1:7" x14ac:dyDescent="0.25">
      <c r="A2436" s="7">
        <v>45139</v>
      </c>
      <c r="B2436" s="2" t="s">
        <v>9</v>
      </c>
      <c r="C2436" s="2" t="s">
        <v>14</v>
      </c>
      <c r="D2436" s="2">
        <v>6700</v>
      </c>
      <c r="E2436" s="4">
        <v>409.02</v>
      </c>
      <c r="G2436" s="1"/>
    </row>
    <row r="2437" spans="1:7" x14ac:dyDescent="0.25">
      <c r="A2437" s="7">
        <v>45139</v>
      </c>
      <c r="B2437" s="2" t="s">
        <v>9</v>
      </c>
      <c r="C2437" s="2" t="s">
        <v>14</v>
      </c>
      <c r="D2437" s="2">
        <v>6999</v>
      </c>
      <c r="E2437" s="4">
        <v>991.65</v>
      </c>
      <c r="G2437" s="1"/>
    </row>
    <row r="2438" spans="1:7" x14ac:dyDescent="0.25">
      <c r="A2438" s="7">
        <v>45170</v>
      </c>
      <c r="B2438" s="2" t="s">
        <v>5</v>
      </c>
      <c r="C2438" s="2" t="s">
        <v>6</v>
      </c>
      <c r="D2438" s="2">
        <v>3100</v>
      </c>
      <c r="E2438" s="4">
        <v>-730392.75</v>
      </c>
      <c r="G2438" s="1"/>
    </row>
    <row r="2439" spans="1:7" x14ac:dyDescent="0.25">
      <c r="A2439" s="7">
        <v>45170</v>
      </c>
      <c r="B2439" s="2" t="s">
        <v>5</v>
      </c>
      <c r="C2439" s="2" t="s">
        <v>6</v>
      </c>
      <c r="D2439" s="2">
        <v>3200</v>
      </c>
      <c r="E2439" s="4">
        <v>-686309.62</v>
      </c>
      <c r="G2439" s="1"/>
    </row>
    <row r="2440" spans="1:7" x14ac:dyDescent="0.25">
      <c r="A2440" s="7">
        <v>45170</v>
      </c>
      <c r="B2440" s="2" t="s">
        <v>5</v>
      </c>
      <c r="C2440" s="2" t="s">
        <v>6</v>
      </c>
      <c r="D2440" s="2">
        <v>3300</v>
      </c>
      <c r="E2440" s="4">
        <v>-10056.81</v>
      </c>
      <c r="G2440" s="1"/>
    </row>
    <row r="2441" spans="1:7" x14ac:dyDescent="0.25">
      <c r="A2441" s="7">
        <v>45170</v>
      </c>
      <c r="B2441" s="2" t="s">
        <v>5</v>
      </c>
      <c r="C2441" s="2" t="s">
        <v>6</v>
      </c>
      <c r="D2441" s="2">
        <v>3400</v>
      </c>
      <c r="E2441" s="4">
        <v>-1021.04</v>
      </c>
      <c r="G2441" s="1"/>
    </row>
    <row r="2442" spans="1:7" x14ac:dyDescent="0.25">
      <c r="A2442" s="7">
        <v>45170</v>
      </c>
      <c r="B2442" s="2" t="s">
        <v>5</v>
      </c>
      <c r="C2442" s="2" t="s">
        <v>6</v>
      </c>
      <c r="D2442" s="2">
        <v>3900</v>
      </c>
      <c r="E2442" s="4">
        <v>-508.14</v>
      </c>
      <c r="G2442" s="1"/>
    </row>
    <row r="2443" spans="1:7" x14ac:dyDescent="0.25">
      <c r="A2443" s="7">
        <v>45170</v>
      </c>
      <c r="B2443" s="2" t="s">
        <v>8</v>
      </c>
      <c r="C2443" s="2" t="s">
        <v>6</v>
      </c>
      <c r="D2443" s="2">
        <v>3100</v>
      </c>
      <c r="E2443" s="4">
        <v>-933937.93</v>
      </c>
      <c r="G2443" s="1"/>
    </row>
    <row r="2444" spans="1:7" x14ac:dyDescent="0.25">
      <c r="A2444" s="7">
        <v>45170</v>
      </c>
      <c r="B2444" s="2" t="s">
        <v>8</v>
      </c>
      <c r="C2444" s="2" t="s">
        <v>6</v>
      </c>
      <c r="D2444" s="2">
        <v>3200</v>
      </c>
      <c r="E2444" s="4">
        <v>-886411.26</v>
      </c>
      <c r="G2444" s="1"/>
    </row>
    <row r="2445" spans="1:7" x14ac:dyDescent="0.25">
      <c r="A2445" s="7">
        <v>45170</v>
      </c>
      <c r="B2445" s="2" t="s">
        <v>8</v>
      </c>
      <c r="C2445" s="2" t="s">
        <v>6</v>
      </c>
      <c r="D2445" s="2">
        <v>3300</v>
      </c>
      <c r="E2445" s="4">
        <v>-20565.8</v>
      </c>
      <c r="G2445" s="1"/>
    </row>
    <row r="2446" spans="1:7" x14ac:dyDescent="0.25">
      <c r="A2446" s="7">
        <v>45170</v>
      </c>
      <c r="B2446" s="2" t="s">
        <v>8</v>
      </c>
      <c r="C2446" s="2" t="s">
        <v>6</v>
      </c>
      <c r="D2446" s="2">
        <v>3400</v>
      </c>
      <c r="E2446" s="4">
        <v>-1978.16</v>
      </c>
      <c r="G2446" s="1"/>
    </row>
    <row r="2447" spans="1:7" x14ac:dyDescent="0.25">
      <c r="A2447" s="7">
        <v>45170</v>
      </c>
      <c r="B2447" s="2" t="s">
        <v>8</v>
      </c>
      <c r="C2447" s="2" t="s">
        <v>6</v>
      </c>
      <c r="D2447" s="2">
        <v>3900</v>
      </c>
      <c r="E2447" s="4">
        <v>-999.96</v>
      </c>
      <c r="G2447" s="1"/>
    </row>
    <row r="2448" spans="1:7" x14ac:dyDescent="0.25">
      <c r="A2448" s="7">
        <v>45170</v>
      </c>
      <c r="B2448" s="2" t="s">
        <v>9</v>
      </c>
      <c r="C2448" s="2" t="s">
        <v>6</v>
      </c>
      <c r="D2448" s="2">
        <v>3100</v>
      </c>
      <c r="E2448" s="4">
        <v>-841074.22</v>
      </c>
      <c r="G2448" s="1"/>
    </row>
    <row r="2449" spans="1:7" x14ac:dyDescent="0.25">
      <c r="A2449" s="7">
        <v>45170</v>
      </c>
      <c r="B2449" s="2" t="s">
        <v>9</v>
      </c>
      <c r="C2449" s="2" t="s">
        <v>6</v>
      </c>
      <c r="D2449" s="2">
        <v>3200</v>
      </c>
      <c r="E2449" s="4">
        <v>-833743.2</v>
      </c>
      <c r="G2449" s="1"/>
    </row>
    <row r="2450" spans="1:7" x14ac:dyDescent="0.25">
      <c r="A2450" s="7">
        <v>45170</v>
      </c>
      <c r="B2450" s="2" t="s">
        <v>9</v>
      </c>
      <c r="C2450" s="2" t="s">
        <v>6</v>
      </c>
      <c r="D2450" s="2">
        <v>3300</v>
      </c>
      <c r="E2450" s="4">
        <v>-19414.37</v>
      </c>
      <c r="G2450" s="1"/>
    </row>
    <row r="2451" spans="1:7" x14ac:dyDescent="0.25">
      <c r="A2451" s="7">
        <v>45170</v>
      </c>
      <c r="B2451" s="2" t="s">
        <v>9</v>
      </c>
      <c r="C2451" s="2" t="s">
        <v>6</v>
      </c>
      <c r="D2451" s="2">
        <v>3400</v>
      </c>
      <c r="E2451" s="4">
        <v>-3070.82</v>
      </c>
      <c r="G2451" s="1"/>
    </row>
    <row r="2452" spans="1:7" x14ac:dyDescent="0.25">
      <c r="A2452" s="7">
        <v>45170</v>
      </c>
      <c r="B2452" s="2" t="s">
        <v>9</v>
      </c>
      <c r="C2452" s="2" t="s">
        <v>6</v>
      </c>
      <c r="D2452" s="2">
        <v>3900</v>
      </c>
      <c r="E2452" s="4">
        <v>-1489.97</v>
      </c>
      <c r="G2452" s="1"/>
    </row>
    <row r="2453" spans="1:7" x14ac:dyDescent="0.25">
      <c r="A2453" s="7">
        <v>45170</v>
      </c>
      <c r="B2453" s="2" t="s">
        <v>5</v>
      </c>
      <c r="C2453" s="2" t="s">
        <v>10</v>
      </c>
      <c r="D2453" s="2">
        <v>4100</v>
      </c>
      <c r="E2453" s="4">
        <v>259853.23</v>
      </c>
      <c r="G2453" s="1"/>
    </row>
    <row r="2454" spans="1:7" x14ac:dyDescent="0.25">
      <c r="A2454" s="7">
        <v>45170</v>
      </c>
      <c r="B2454" s="2" t="s">
        <v>5</v>
      </c>
      <c r="C2454" s="2" t="s">
        <v>10</v>
      </c>
      <c r="D2454" s="2">
        <v>4110</v>
      </c>
      <c r="E2454" s="4">
        <v>58486.33</v>
      </c>
      <c r="G2454" s="1"/>
    </row>
    <row r="2455" spans="1:7" x14ac:dyDescent="0.25">
      <c r="A2455" s="7">
        <v>45170</v>
      </c>
      <c r="B2455" s="2" t="s">
        <v>5</v>
      </c>
      <c r="C2455" s="2" t="s">
        <v>10</v>
      </c>
      <c r="D2455" s="2">
        <v>4130</v>
      </c>
      <c r="E2455" s="4">
        <v>24532.34</v>
      </c>
      <c r="G2455" s="1"/>
    </row>
    <row r="2456" spans="1:7" x14ac:dyDescent="0.25">
      <c r="A2456" s="7">
        <v>45170</v>
      </c>
      <c r="B2456" s="2" t="s">
        <v>5</v>
      </c>
      <c r="C2456" s="2" t="s">
        <v>10</v>
      </c>
      <c r="D2456" s="2">
        <v>4140</v>
      </c>
      <c r="E2456" s="4">
        <v>7249.65</v>
      </c>
      <c r="G2456" s="1"/>
    </row>
    <row r="2457" spans="1:7" x14ac:dyDescent="0.25">
      <c r="A2457" s="7">
        <v>45170</v>
      </c>
      <c r="B2457" s="2" t="s">
        <v>5</v>
      </c>
      <c r="C2457" s="2" t="s">
        <v>10</v>
      </c>
      <c r="D2457" s="2">
        <v>4200</v>
      </c>
      <c r="E2457" s="4">
        <v>293559.87</v>
      </c>
      <c r="G2457" s="1"/>
    </row>
    <row r="2458" spans="1:7" x14ac:dyDescent="0.25">
      <c r="A2458" s="7">
        <v>45170</v>
      </c>
      <c r="B2458" s="2" t="s">
        <v>5</v>
      </c>
      <c r="C2458" s="2" t="s">
        <v>10</v>
      </c>
      <c r="D2458" s="2">
        <v>4300</v>
      </c>
      <c r="E2458" s="4">
        <v>23675.91</v>
      </c>
      <c r="G2458" s="1"/>
    </row>
    <row r="2459" spans="1:7" x14ac:dyDescent="0.25">
      <c r="A2459" s="7">
        <v>45170</v>
      </c>
      <c r="B2459" s="2" t="s">
        <v>5</v>
      </c>
      <c r="C2459" s="2" t="s">
        <v>10</v>
      </c>
      <c r="D2459" s="2">
        <v>4400</v>
      </c>
      <c r="E2459" s="4">
        <v>18457.95</v>
      </c>
      <c r="G2459" s="1"/>
    </row>
    <row r="2460" spans="1:7" x14ac:dyDescent="0.25">
      <c r="A2460" s="7">
        <v>45170</v>
      </c>
      <c r="B2460" s="2" t="s">
        <v>5</v>
      </c>
      <c r="C2460" s="2" t="s">
        <v>10</v>
      </c>
      <c r="D2460" s="2">
        <v>4500</v>
      </c>
      <c r="E2460" s="4">
        <v>36999.230000000003</v>
      </c>
      <c r="G2460" s="1"/>
    </row>
    <row r="2461" spans="1:7" x14ac:dyDescent="0.25">
      <c r="A2461" s="7">
        <v>45170</v>
      </c>
      <c r="B2461" s="2" t="s">
        <v>5</v>
      </c>
      <c r="C2461" s="2" t="s">
        <v>10</v>
      </c>
      <c r="D2461" s="2">
        <v>4700</v>
      </c>
      <c r="E2461" s="4">
        <v>96956.12</v>
      </c>
      <c r="G2461" s="1"/>
    </row>
    <row r="2462" spans="1:7" x14ac:dyDescent="0.25">
      <c r="A2462" s="7">
        <v>45170</v>
      </c>
      <c r="B2462" s="2" t="s">
        <v>5</v>
      </c>
      <c r="C2462" s="2" t="s">
        <v>10</v>
      </c>
      <c r="D2462" s="2">
        <v>4800</v>
      </c>
      <c r="E2462" s="4">
        <v>168998.34</v>
      </c>
      <c r="G2462" s="1"/>
    </row>
    <row r="2463" spans="1:7" x14ac:dyDescent="0.25">
      <c r="A2463" s="7">
        <v>45170</v>
      </c>
      <c r="B2463" s="2" t="s">
        <v>5</v>
      </c>
      <c r="C2463" s="2" t="s">
        <v>10</v>
      </c>
      <c r="D2463" s="2">
        <v>4900</v>
      </c>
      <c r="E2463" s="4">
        <v>24492.97</v>
      </c>
      <c r="G2463" s="1"/>
    </row>
    <row r="2464" spans="1:7" x14ac:dyDescent="0.25">
      <c r="A2464" s="7">
        <v>45170</v>
      </c>
      <c r="B2464" s="2" t="s">
        <v>5</v>
      </c>
      <c r="C2464" s="2" t="s">
        <v>10</v>
      </c>
      <c r="D2464" s="2">
        <v>4950</v>
      </c>
      <c r="E2464" s="4">
        <v>47994.67</v>
      </c>
      <c r="G2464" s="1"/>
    </row>
    <row r="2465" spans="1:7" x14ac:dyDescent="0.25">
      <c r="A2465" s="7">
        <v>45170</v>
      </c>
      <c r="B2465" s="2" t="s">
        <v>5</v>
      </c>
      <c r="C2465" s="2" t="s">
        <v>10</v>
      </c>
      <c r="D2465" s="2">
        <v>4999</v>
      </c>
      <c r="E2465" s="4">
        <v>-25268</v>
      </c>
      <c r="G2465" s="1"/>
    </row>
    <row r="2466" spans="1:7" x14ac:dyDescent="0.25">
      <c r="A2466" s="7">
        <v>45170</v>
      </c>
      <c r="B2466" s="2" t="s">
        <v>8</v>
      </c>
      <c r="C2466" s="2" t="s">
        <v>10</v>
      </c>
      <c r="D2466" s="2">
        <v>4100</v>
      </c>
      <c r="E2466" s="4">
        <v>306015.89</v>
      </c>
      <c r="G2466" s="1"/>
    </row>
    <row r="2467" spans="1:7" x14ac:dyDescent="0.25">
      <c r="A2467" s="7">
        <v>45170</v>
      </c>
      <c r="B2467" s="2" t="s">
        <v>8</v>
      </c>
      <c r="C2467" s="2" t="s">
        <v>10</v>
      </c>
      <c r="D2467" s="2">
        <v>4110</v>
      </c>
      <c r="E2467" s="4">
        <v>61836.2</v>
      </c>
      <c r="G2467" s="1"/>
    </row>
    <row r="2468" spans="1:7" x14ac:dyDescent="0.25">
      <c r="A2468" s="7">
        <v>45170</v>
      </c>
      <c r="B2468" s="2" t="s">
        <v>8</v>
      </c>
      <c r="C2468" s="2" t="s">
        <v>10</v>
      </c>
      <c r="D2468" s="2">
        <v>4130</v>
      </c>
      <c r="E2468" s="4">
        <v>26272.52</v>
      </c>
      <c r="G2468" s="1"/>
    </row>
    <row r="2469" spans="1:7" x14ac:dyDescent="0.25">
      <c r="A2469" s="7">
        <v>45170</v>
      </c>
      <c r="B2469" s="2" t="s">
        <v>8</v>
      </c>
      <c r="C2469" s="2" t="s">
        <v>10</v>
      </c>
      <c r="D2469" s="2">
        <v>4140</v>
      </c>
      <c r="E2469" s="4">
        <v>11383.37</v>
      </c>
      <c r="G2469" s="1"/>
    </row>
    <row r="2470" spans="1:7" x14ac:dyDescent="0.25">
      <c r="A2470" s="7">
        <v>45170</v>
      </c>
      <c r="B2470" s="2" t="s">
        <v>8</v>
      </c>
      <c r="C2470" s="2" t="s">
        <v>10</v>
      </c>
      <c r="D2470" s="2">
        <v>4200</v>
      </c>
      <c r="E2470" s="4">
        <v>325974.8</v>
      </c>
      <c r="G2470" s="1"/>
    </row>
    <row r="2471" spans="1:7" x14ac:dyDescent="0.25">
      <c r="A2471" s="7">
        <v>45170</v>
      </c>
      <c r="B2471" s="2" t="s">
        <v>8</v>
      </c>
      <c r="C2471" s="2" t="s">
        <v>10</v>
      </c>
      <c r="D2471" s="2">
        <v>4300</v>
      </c>
      <c r="E2471" s="4">
        <v>43776.26</v>
      </c>
      <c r="G2471" s="1"/>
    </row>
    <row r="2472" spans="1:7" x14ac:dyDescent="0.25">
      <c r="A2472" s="7">
        <v>45170</v>
      </c>
      <c r="B2472" s="2" t="s">
        <v>8</v>
      </c>
      <c r="C2472" s="2" t="s">
        <v>10</v>
      </c>
      <c r="D2472" s="2">
        <v>4400</v>
      </c>
      <c r="E2472" s="4">
        <v>28223.26</v>
      </c>
      <c r="G2472" s="1"/>
    </row>
    <row r="2473" spans="1:7" x14ac:dyDescent="0.25">
      <c r="A2473" s="7">
        <v>45170</v>
      </c>
      <c r="B2473" s="2" t="s">
        <v>8</v>
      </c>
      <c r="C2473" s="2" t="s">
        <v>10</v>
      </c>
      <c r="D2473" s="2">
        <v>4500</v>
      </c>
      <c r="E2473" s="4">
        <v>49757.19</v>
      </c>
      <c r="G2473" s="1"/>
    </row>
    <row r="2474" spans="1:7" x14ac:dyDescent="0.25">
      <c r="A2474" s="7">
        <v>45170</v>
      </c>
      <c r="B2474" s="2" t="s">
        <v>8</v>
      </c>
      <c r="C2474" s="2" t="s">
        <v>10</v>
      </c>
      <c r="D2474" s="2">
        <v>4700</v>
      </c>
      <c r="E2474" s="4">
        <v>142225.66</v>
      </c>
      <c r="G2474" s="1"/>
    </row>
    <row r="2475" spans="1:7" x14ac:dyDescent="0.25">
      <c r="A2475" s="7">
        <v>45170</v>
      </c>
      <c r="B2475" s="2" t="s">
        <v>8</v>
      </c>
      <c r="C2475" s="2" t="s">
        <v>10</v>
      </c>
      <c r="D2475" s="2">
        <v>4800</v>
      </c>
      <c r="E2475" s="4">
        <v>177032.6</v>
      </c>
      <c r="G2475" s="1"/>
    </row>
    <row r="2476" spans="1:7" x14ac:dyDescent="0.25">
      <c r="A2476" s="7">
        <v>45170</v>
      </c>
      <c r="B2476" s="2" t="s">
        <v>8</v>
      </c>
      <c r="C2476" s="2" t="s">
        <v>10</v>
      </c>
      <c r="D2476" s="2">
        <v>4900</v>
      </c>
      <c r="E2476" s="4">
        <v>36608.949999999997</v>
      </c>
      <c r="G2476" s="1"/>
    </row>
    <row r="2477" spans="1:7" x14ac:dyDescent="0.25">
      <c r="A2477" s="7">
        <v>45170</v>
      </c>
      <c r="B2477" s="2" t="s">
        <v>8</v>
      </c>
      <c r="C2477" s="2" t="s">
        <v>10</v>
      </c>
      <c r="D2477" s="2">
        <v>4950</v>
      </c>
      <c r="E2477" s="4">
        <v>38110.120000000003</v>
      </c>
      <c r="G2477" s="1"/>
    </row>
    <row r="2478" spans="1:7" x14ac:dyDescent="0.25">
      <c r="A2478" s="7">
        <v>45170</v>
      </c>
      <c r="B2478" s="2" t="s">
        <v>8</v>
      </c>
      <c r="C2478" s="2" t="s">
        <v>10</v>
      </c>
      <c r="D2478" s="2">
        <v>4999</v>
      </c>
      <c r="E2478" s="4">
        <v>20659.86</v>
      </c>
      <c r="G2478" s="1"/>
    </row>
    <row r="2479" spans="1:7" x14ac:dyDescent="0.25">
      <c r="A2479" s="7">
        <v>45170</v>
      </c>
      <c r="B2479" s="2" t="s">
        <v>9</v>
      </c>
      <c r="C2479" s="2" t="s">
        <v>10</v>
      </c>
      <c r="D2479" s="2">
        <v>4100</v>
      </c>
      <c r="E2479" s="4">
        <v>337298.1</v>
      </c>
      <c r="G2479" s="1"/>
    </row>
    <row r="2480" spans="1:7" x14ac:dyDescent="0.25">
      <c r="A2480" s="7">
        <v>45170</v>
      </c>
      <c r="B2480" s="2" t="s">
        <v>9</v>
      </c>
      <c r="C2480" s="2" t="s">
        <v>10</v>
      </c>
      <c r="D2480" s="2">
        <v>4110</v>
      </c>
      <c r="E2480" s="4">
        <v>65025.279999999999</v>
      </c>
      <c r="G2480" s="1"/>
    </row>
    <row r="2481" spans="1:7" x14ac:dyDescent="0.25">
      <c r="A2481" s="7">
        <v>45170</v>
      </c>
      <c r="B2481" s="2" t="s">
        <v>9</v>
      </c>
      <c r="C2481" s="2" t="s">
        <v>10</v>
      </c>
      <c r="D2481" s="2">
        <v>4130</v>
      </c>
      <c r="E2481" s="4">
        <v>33802.589999999997</v>
      </c>
      <c r="G2481" s="1"/>
    </row>
    <row r="2482" spans="1:7" x14ac:dyDescent="0.25">
      <c r="A2482" s="7">
        <v>45170</v>
      </c>
      <c r="B2482" s="2" t="s">
        <v>9</v>
      </c>
      <c r="C2482" s="2" t="s">
        <v>10</v>
      </c>
      <c r="D2482" s="2">
        <v>4140</v>
      </c>
      <c r="E2482" s="4">
        <v>13284.53</v>
      </c>
      <c r="G2482" s="1"/>
    </row>
    <row r="2483" spans="1:7" x14ac:dyDescent="0.25">
      <c r="A2483" s="7">
        <v>45170</v>
      </c>
      <c r="B2483" s="2" t="s">
        <v>9</v>
      </c>
      <c r="C2483" s="2" t="s">
        <v>10</v>
      </c>
      <c r="D2483" s="2">
        <v>4200</v>
      </c>
      <c r="E2483" s="4">
        <v>354140.92</v>
      </c>
      <c r="G2483" s="1"/>
    </row>
    <row r="2484" spans="1:7" x14ac:dyDescent="0.25">
      <c r="A2484" s="7">
        <v>45170</v>
      </c>
      <c r="B2484" s="2" t="s">
        <v>9</v>
      </c>
      <c r="C2484" s="2" t="s">
        <v>10</v>
      </c>
      <c r="D2484" s="2">
        <v>4300</v>
      </c>
      <c r="E2484" s="4">
        <v>47756.94</v>
      </c>
      <c r="G2484" s="1"/>
    </row>
    <row r="2485" spans="1:7" x14ac:dyDescent="0.25">
      <c r="A2485" s="7">
        <v>45170</v>
      </c>
      <c r="B2485" s="2" t="s">
        <v>9</v>
      </c>
      <c r="C2485" s="2" t="s">
        <v>10</v>
      </c>
      <c r="D2485" s="2">
        <v>4400</v>
      </c>
      <c r="E2485" s="4">
        <v>27375.67</v>
      </c>
      <c r="G2485" s="1"/>
    </row>
    <row r="2486" spans="1:7" x14ac:dyDescent="0.25">
      <c r="A2486" s="7">
        <v>45170</v>
      </c>
      <c r="B2486" s="2" t="s">
        <v>9</v>
      </c>
      <c r="C2486" s="2" t="s">
        <v>10</v>
      </c>
      <c r="D2486" s="2">
        <v>4500</v>
      </c>
      <c r="E2486" s="4">
        <v>53637.78</v>
      </c>
      <c r="G2486" s="1"/>
    </row>
    <row r="2487" spans="1:7" x14ac:dyDescent="0.25">
      <c r="A2487" s="7">
        <v>45170</v>
      </c>
      <c r="B2487" s="2" t="s">
        <v>9</v>
      </c>
      <c r="C2487" s="2" t="s">
        <v>10</v>
      </c>
      <c r="D2487" s="2">
        <v>4700</v>
      </c>
      <c r="E2487" s="4">
        <v>161439.67999999999</v>
      </c>
      <c r="G2487" s="1"/>
    </row>
    <row r="2488" spans="1:7" x14ac:dyDescent="0.25">
      <c r="A2488" s="7">
        <v>45170</v>
      </c>
      <c r="B2488" s="2" t="s">
        <v>9</v>
      </c>
      <c r="C2488" s="2" t="s">
        <v>10</v>
      </c>
      <c r="D2488" s="2">
        <v>4800</v>
      </c>
      <c r="E2488" s="4">
        <v>182253.37</v>
      </c>
      <c r="G2488" s="1"/>
    </row>
    <row r="2489" spans="1:7" x14ac:dyDescent="0.25">
      <c r="A2489" s="7">
        <v>45170</v>
      </c>
      <c r="B2489" s="2" t="s">
        <v>9</v>
      </c>
      <c r="C2489" s="2" t="s">
        <v>10</v>
      </c>
      <c r="D2489" s="2">
        <v>4900</v>
      </c>
      <c r="E2489" s="4">
        <v>44341.85</v>
      </c>
      <c r="G2489" s="1"/>
    </row>
    <row r="2490" spans="1:7" x14ac:dyDescent="0.25">
      <c r="A2490" s="7">
        <v>45170</v>
      </c>
      <c r="B2490" s="2" t="s">
        <v>9</v>
      </c>
      <c r="C2490" s="2" t="s">
        <v>10</v>
      </c>
      <c r="D2490" s="2">
        <v>4950</v>
      </c>
      <c r="E2490" s="4">
        <v>36997.980000000003</v>
      </c>
      <c r="G2490" s="1"/>
    </row>
    <row r="2491" spans="1:7" x14ac:dyDescent="0.25">
      <c r="A2491" s="7">
        <v>45170</v>
      </c>
      <c r="B2491" s="2" t="s">
        <v>9</v>
      </c>
      <c r="C2491" s="2" t="s">
        <v>10</v>
      </c>
      <c r="D2491" s="2">
        <v>4999</v>
      </c>
      <c r="E2491" s="4">
        <v>-20656.88</v>
      </c>
      <c r="G2491" s="1"/>
    </row>
    <row r="2492" spans="1:7" x14ac:dyDescent="0.25">
      <c r="A2492" s="7">
        <v>45170</v>
      </c>
      <c r="B2492" s="2" t="s">
        <v>5</v>
      </c>
      <c r="C2492" s="2" t="s">
        <v>12</v>
      </c>
      <c r="D2492" s="2">
        <v>5100</v>
      </c>
      <c r="E2492" s="4">
        <v>20063.939999999999</v>
      </c>
      <c r="G2492" s="1"/>
    </row>
    <row r="2493" spans="1:7" x14ac:dyDescent="0.25">
      <c r="A2493" s="7">
        <v>45170</v>
      </c>
      <c r="B2493" s="2" t="s">
        <v>5</v>
      </c>
      <c r="C2493" s="2" t="s">
        <v>12</v>
      </c>
      <c r="D2493" s="2">
        <v>5130</v>
      </c>
      <c r="E2493" s="4">
        <v>1219.6400000000001</v>
      </c>
      <c r="G2493" s="1"/>
    </row>
    <row r="2494" spans="1:7" x14ac:dyDescent="0.25">
      <c r="A2494" s="7">
        <v>45170</v>
      </c>
      <c r="B2494" s="2" t="s">
        <v>5</v>
      </c>
      <c r="C2494" s="2" t="s">
        <v>12</v>
      </c>
      <c r="D2494" s="2">
        <v>5140</v>
      </c>
      <c r="E2494" s="4">
        <v>512.36</v>
      </c>
      <c r="G2494" s="1"/>
    </row>
    <row r="2495" spans="1:7" x14ac:dyDescent="0.25">
      <c r="A2495" s="7">
        <v>45170</v>
      </c>
      <c r="B2495" s="2" t="s">
        <v>5</v>
      </c>
      <c r="C2495" s="2" t="s">
        <v>12</v>
      </c>
      <c r="D2495" s="2">
        <v>5200</v>
      </c>
      <c r="E2495" s="4">
        <v>1098.9100000000001</v>
      </c>
      <c r="G2495" s="1"/>
    </row>
    <row r="2496" spans="1:7" x14ac:dyDescent="0.25">
      <c r="A2496" s="7">
        <v>45170</v>
      </c>
      <c r="B2496" s="2" t="s">
        <v>5</v>
      </c>
      <c r="C2496" s="2" t="s">
        <v>12</v>
      </c>
      <c r="D2496" s="2">
        <v>5300</v>
      </c>
      <c r="E2496" s="4">
        <v>978.79</v>
      </c>
      <c r="G2496" s="1"/>
    </row>
    <row r="2497" spans="1:7" x14ac:dyDescent="0.25">
      <c r="A2497" s="7">
        <v>45170</v>
      </c>
      <c r="B2497" s="2" t="s">
        <v>5</v>
      </c>
      <c r="C2497" s="2" t="s">
        <v>12</v>
      </c>
      <c r="D2497" s="2">
        <v>5400</v>
      </c>
      <c r="E2497" s="4">
        <v>607.62</v>
      </c>
      <c r="G2497" s="1"/>
    </row>
    <row r="2498" spans="1:7" x14ac:dyDescent="0.25">
      <c r="A2498" s="7">
        <v>45170</v>
      </c>
      <c r="B2498" s="2" t="s">
        <v>5</v>
      </c>
      <c r="C2498" s="2" t="s">
        <v>12</v>
      </c>
      <c r="D2498" s="2">
        <v>5500</v>
      </c>
      <c r="E2498" s="4">
        <v>18462.919999999998</v>
      </c>
      <c r="G2498" s="1"/>
    </row>
    <row r="2499" spans="1:7" x14ac:dyDescent="0.25">
      <c r="A2499" s="7">
        <v>45170</v>
      </c>
      <c r="B2499" s="2" t="s">
        <v>5</v>
      </c>
      <c r="C2499" s="2" t="s">
        <v>12</v>
      </c>
      <c r="D2499" s="2">
        <v>5700</v>
      </c>
      <c r="E2499" s="4">
        <v>2385.04</v>
      </c>
      <c r="G2499" s="1"/>
    </row>
    <row r="2500" spans="1:7" x14ac:dyDescent="0.25">
      <c r="A2500" s="7">
        <v>45170</v>
      </c>
      <c r="B2500" s="2" t="s">
        <v>5</v>
      </c>
      <c r="C2500" s="2" t="s">
        <v>12</v>
      </c>
      <c r="D2500" s="2">
        <v>5800</v>
      </c>
      <c r="E2500" s="4">
        <v>1017.64</v>
      </c>
      <c r="G2500" s="1"/>
    </row>
    <row r="2501" spans="1:7" x14ac:dyDescent="0.25">
      <c r="A2501" s="7">
        <v>45170</v>
      </c>
      <c r="B2501" s="2" t="s">
        <v>5</v>
      </c>
      <c r="C2501" s="2" t="s">
        <v>12</v>
      </c>
      <c r="D2501" s="2">
        <v>6000</v>
      </c>
      <c r="E2501" s="4">
        <v>551.19000000000005</v>
      </c>
      <c r="G2501" s="1"/>
    </row>
    <row r="2502" spans="1:7" x14ac:dyDescent="0.25">
      <c r="A2502" s="7">
        <v>45170</v>
      </c>
      <c r="B2502" s="2" t="s">
        <v>5</v>
      </c>
      <c r="C2502" s="2" t="s">
        <v>12</v>
      </c>
      <c r="D2502" s="2">
        <v>6200</v>
      </c>
      <c r="E2502" s="4">
        <v>2328.0300000000002</v>
      </c>
      <c r="G2502" s="1"/>
    </row>
    <row r="2503" spans="1:7" x14ac:dyDescent="0.25">
      <c r="A2503" s="7">
        <v>45170</v>
      </c>
      <c r="B2503" s="2" t="s">
        <v>5</v>
      </c>
      <c r="C2503" s="2" t="s">
        <v>12</v>
      </c>
      <c r="D2503" s="2">
        <v>6400</v>
      </c>
      <c r="E2503" s="4">
        <v>3496.12</v>
      </c>
      <c r="G2503" s="1"/>
    </row>
    <row r="2504" spans="1:7" x14ac:dyDescent="0.25">
      <c r="A2504" s="7">
        <v>45170</v>
      </c>
      <c r="B2504" s="2" t="s">
        <v>5</v>
      </c>
      <c r="C2504" s="2" t="s">
        <v>12</v>
      </c>
      <c r="D2504" s="2">
        <v>6410</v>
      </c>
      <c r="E2504" s="4">
        <v>2552.73</v>
      </c>
      <c r="G2504" s="1"/>
    </row>
    <row r="2505" spans="1:7" x14ac:dyDescent="0.25">
      <c r="A2505" s="7">
        <v>45170</v>
      </c>
      <c r="B2505" s="2" t="s">
        <v>5</v>
      </c>
      <c r="C2505" s="2" t="s">
        <v>12</v>
      </c>
      <c r="D2505" s="2">
        <v>6420</v>
      </c>
      <c r="E2505" s="4">
        <v>1934.63</v>
      </c>
      <c r="G2505" s="1"/>
    </row>
    <row r="2506" spans="1:7" x14ac:dyDescent="0.25">
      <c r="A2506" s="7">
        <v>45170</v>
      </c>
      <c r="B2506" s="2" t="s">
        <v>5</v>
      </c>
      <c r="C2506" s="2" t="s">
        <v>12</v>
      </c>
      <c r="D2506" s="2">
        <v>6500</v>
      </c>
      <c r="E2506" s="4">
        <v>2960.95</v>
      </c>
      <c r="G2506" s="1"/>
    </row>
    <row r="2507" spans="1:7" x14ac:dyDescent="0.25">
      <c r="A2507" s="7">
        <v>45170</v>
      </c>
      <c r="B2507" s="2" t="s">
        <v>5</v>
      </c>
      <c r="C2507" s="2" t="s">
        <v>12</v>
      </c>
      <c r="D2507" s="2">
        <v>6600</v>
      </c>
      <c r="E2507" s="4">
        <v>5142.6400000000003</v>
      </c>
      <c r="G2507" s="1"/>
    </row>
    <row r="2508" spans="1:7" x14ac:dyDescent="0.25">
      <c r="A2508" s="7">
        <v>45170</v>
      </c>
      <c r="B2508" s="2" t="s">
        <v>5</v>
      </c>
      <c r="C2508" s="2" t="s">
        <v>12</v>
      </c>
      <c r="D2508" s="2">
        <v>6610</v>
      </c>
      <c r="E2508" s="4">
        <v>2455.09</v>
      </c>
      <c r="G2508" s="1"/>
    </row>
    <row r="2509" spans="1:7" x14ac:dyDescent="0.25">
      <c r="A2509" s="7">
        <v>45170</v>
      </c>
      <c r="B2509" s="2" t="s">
        <v>5</v>
      </c>
      <c r="C2509" s="2" t="s">
        <v>12</v>
      </c>
      <c r="D2509" s="2">
        <v>6620</v>
      </c>
      <c r="E2509" s="4">
        <v>1004.06</v>
      </c>
      <c r="G2509" s="1"/>
    </row>
    <row r="2510" spans="1:7" x14ac:dyDescent="0.25">
      <c r="A2510" s="7">
        <v>45170</v>
      </c>
      <c r="B2510" s="2" t="s">
        <v>5</v>
      </c>
      <c r="C2510" s="2" t="s">
        <v>12</v>
      </c>
      <c r="D2510" s="2">
        <v>6700</v>
      </c>
      <c r="E2510" s="4">
        <v>595.21</v>
      </c>
      <c r="G2510" s="1"/>
    </row>
    <row r="2511" spans="1:7" x14ac:dyDescent="0.25">
      <c r="A2511" s="7">
        <v>45170</v>
      </c>
      <c r="B2511" s="2" t="s">
        <v>5</v>
      </c>
      <c r="C2511" s="2" t="s">
        <v>12</v>
      </c>
      <c r="D2511" s="2">
        <v>6999</v>
      </c>
      <c r="E2511" s="4">
        <v>1643.79</v>
      </c>
      <c r="G2511" s="1"/>
    </row>
    <row r="2512" spans="1:7" x14ac:dyDescent="0.25">
      <c r="A2512" s="7">
        <v>45170</v>
      </c>
      <c r="B2512" s="2" t="s">
        <v>8</v>
      </c>
      <c r="C2512" s="2" t="s">
        <v>12</v>
      </c>
      <c r="D2512" s="2">
        <v>5100</v>
      </c>
      <c r="E2512" s="4">
        <v>20390.419999999998</v>
      </c>
      <c r="G2512" s="1"/>
    </row>
    <row r="2513" spans="1:7" x14ac:dyDescent="0.25">
      <c r="A2513" s="7">
        <v>45170</v>
      </c>
      <c r="B2513" s="2" t="s">
        <v>8</v>
      </c>
      <c r="C2513" s="2" t="s">
        <v>12</v>
      </c>
      <c r="D2513" s="2">
        <v>5130</v>
      </c>
      <c r="E2513" s="4">
        <v>1245.27</v>
      </c>
      <c r="G2513" s="1"/>
    </row>
    <row r="2514" spans="1:7" x14ac:dyDescent="0.25">
      <c r="A2514" s="7">
        <v>45170</v>
      </c>
      <c r="B2514" s="2" t="s">
        <v>8</v>
      </c>
      <c r="C2514" s="2" t="s">
        <v>12</v>
      </c>
      <c r="D2514" s="2">
        <v>5140</v>
      </c>
      <c r="E2514" s="4">
        <v>520.28</v>
      </c>
      <c r="G2514" s="1"/>
    </row>
    <row r="2515" spans="1:7" x14ac:dyDescent="0.25">
      <c r="A2515" s="7">
        <v>45170</v>
      </c>
      <c r="B2515" s="2" t="s">
        <v>8</v>
      </c>
      <c r="C2515" s="2" t="s">
        <v>12</v>
      </c>
      <c r="D2515" s="2">
        <v>5200</v>
      </c>
      <c r="E2515" s="4">
        <v>1119.33</v>
      </c>
      <c r="G2515" s="1"/>
    </row>
    <row r="2516" spans="1:7" x14ac:dyDescent="0.25">
      <c r="A2516" s="7">
        <v>45170</v>
      </c>
      <c r="B2516" s="2" t="s">
        <v>8</v>
      </c>
      <c r="C2516" s="2" t="s">
        <v>12</v>
      </c>
      <c r="D2516" s="2">
        <v>5300</v>
      </c>
      <c r="E2516" s="4">
        <v>1018.38</v>
      </c>
      <c r="G2516" s="1"/>
    </row>
    <row r="2517" spans="1:7" x14ac:dyDescent="0.25">
      <c r="A2517" s="7">
        <v>45170</v>
      </c>
      <c r="B2517" s="2" t="s">
        <v>8</v>
      </c>
      <c r="C2517" s="2" t="s">
        <v>12</v>
      </c>
      <c r="D2517" s="2">
        <v>5400</v>
      </c>
      <c r="E2517" s="4">
        <v>607.54</v>
      </c>
      <c r="G2517" s="1"/>
    </row>
    <row r="2518" spans="1:7" x14ac:dyDescent="0.25">
      <c r="A2518" s="7">
        <v>45170</v>
      </c>
      <c r="B2518" s="2" t="s">
        <v>8</v>
      </c>
      <c r="C2518" s="2" t="s">
        <v>12</v>
      </c>
      <c r="D2518" s="2">
        <v>5500</v>
      </c>
      <c r="E2518" s="4">
        <v>19405.53</v>
      </c>
      <c r="G2518" s="1"/>
    </row>
    <row r="2519" spans="1:7" x14ac:dyDescent="0.25">
      <c r="A2519" s="7">
        <v>45170</v>
      </c>
      <c r="B2519" s="2" t="s">
        <v>8</v>
      </c>
      <c r="C2519" s="2" t="s">
        <v>12</v>
      </c>
      <c r="D2519" s="2">
        <v>5700</v>
      </c>
      <c r="E2519" s="4">
        <v>2524.37</v>
      </c>
      <c r="G2519" s="1"/>
    </row>
    <row r="2520" spans="1:7" x14ac:dyDescent="0.25">
      <c r="A2520" s="7">
        <v>45170</v>
      </c>
      <c r="B2520" s="2" t="s">
        <v>8</v>
      </c>
      <c r="C2520" s="2" t="s">
        <v>12</v>
      </c>
      <c r="D2520" s="2">
        <v>5800</v>
      </c>
      <c r="E2520" s="4">
        <v>1049.18</v>
      </c>
      <c r="G2520" s="1"/>
    </row>
    <row r="2521" spans="1:7" x14ac:dyDescent="0.25">
      <c r="A2521" s="7">
        <v>45170</v>
      </c>
      <c r="B2521" s="2" t="s">
        <v>8</v>
      </c>
      <c r="C2521" s="2" t="s">
        <v>12</v>
      </c>
      <c r="D2521" s="2">
        <v>6000</v>
      </c>
      <c r="E2521" s="4">
        <v>556.42999999999995</v>
      </c>
      <c r="G2521" s="1"/>
    </row>
    <row r="2522" spans="1:7" x14ac:dyDescent="0.25">
      <c r="A2522" s="7">
        <v>45170</v>
      </c>
      <c r="B2522" s="2" t="s">
        <v>8</v>
      </c>
      <c r="C2522" s="2" t="s">
        <v>12</v>
      </c>
      <c r="D2522" s="2">
        <v>6200</v>
      </c>
      <c r="E2522" s="4">
        <v>2422.3000000000002</v>
      </c>
      <c r="G2522" s="1"/>
    </row>
    <row r="2523" spans="1:7" x14ac:dyDescent="0.25">
      <c r="A2523" s="7">
        <v>45170</v>
      </c>
      <c r="B2523" s="2" t="s">
        <v>8</v>
      </c>
      <c r="C2523" s="2" t="s">
        <v>12</v>
      </c>
      <c r="D2523" s="2">
        <v>6400</v>
      </c>
      <c r="E2523" s="4">
        <v>3529.55</v>
      </c>
      <c r="G2523" s="1"/>
    </row>
    <row r="2524" spans="1:7" x14ac:dyDescent="0.25">
      <c r="A2524" s="7">
        <v>45170</v>
      </c>
      <c r="B2524" s="2" t="s">
        <v>8</v>
      </c>
      <c r="C2524" s="2" t="s">
        <v>12</v>
      </c>
      <c r="D2524" s="2">
        <v>6410</v>
      </c>
      <c r="E2524" s="4">
        <v>2577.06</v>
      </c>
      <c r="G2524" s="1"/>
    </row>
    <row r="2525" spans="1:7" x14ac:dyDescent="0.25">
      <c r="A2525" s="7">
        <v>45170</v>
      </c>
      <c r="B2525" s="2" t="s">
        <v>8</v>
      </c>
      <c r="C2525" s="2" t="s">
        <v>12</v>
      </c>
      <c r="D2525" s="2">
        <v>6420</v>
      </c>
      <c r="E2525" s="4">
        <v>1906.7</v>
      </c>
      <c r="G2525" s="1"/>
    </row>
    <row r="2526" spans="1:7" x14ac:dyDescent="0.25">
      <c r="A2526" s="7">
        <v>45170</v>
      </c>
      <c r="B2526" s="2" t="s">
        <v>8</v>
      </c>
      <c r="C2526" s="2" t="s">
        <v>12</v>
      </c>
      <c r="D2526" s="2">
        <v>6500</v>
      </c>
      <c r="E2526" s="4">
        <v>3023.48</v>
      </c>
      <c r="G2526" s="1"/>
    </row>
    <row r="2527" spans="1:7" x14ac:dyDescent="0.25">
      <c r="A2527" s="7">
        <v>45170</v>
      </c>
      <c r="B2527" s="2" t="s">
        <v>8</v>
      </c>
      <c r="C2527" s="2" t="s">
        <v>12</v>
      </c>
      <c r="D2527" s="2">
        <v>6600</v>
      </c>
      <c r="E2527" s="4">
        <v>5287.42</v>
      </c>
      <c r="G2527" s="1"/>
    </row>
    <row r="2528" spans="1:7" x14ac:dyDescent="0.25">
      <c r="A2528" s="7">
        <v>45170</v>
      </c>
      <c r="B2528" s="2" t="s">
        <v>8</v>
      </c>
      <c r="C2528" s="2" t="s">
        <v>12</v>
      </c>
      <c r="D2528" s="2">
        <v>6610</v>
      </c>
      <c r="E2528" s="4">
        <v>2527.12</v>
      </c>
      <c r="G2528" s="1"/>
    </row>
    <row r="2529" spans="1:7" x14ac:dyDescent="0.25">
      <c r="A2529" s="7">
        <v>45170</v>
      </c>
      <c r="B2529" s="2" t="s">
        <v>8</v>
      </c>
      <c r="C2529" s="2" t="s">
        <v>12</v>
      </c>
      <c r="D2529" s="2">
        <v>6620</v>
      </c>
      <c r="E2529" s="4">
        <v>1048.94</v>
      </c>
      <c r="G2529" s="1"/>
    </row>
    <row r="2530" spans="1:7" x14ac:dyDescent="0.25">
      <c r="A2530" s="7">
        <v>45170</v>
      </c>
      <c r="B2530" s="2" t="s">
        <v>8</v>
      </c>
      <c r="C2530" s="2" t="s">
        <v>12</v>
      </c>
      <c r="D2530" s="2">
        <v>6700</v>
      </c>
      <c r="E2530" s="4">
        <v>589.63</v>
      </c>
      <c r="G2530" s="1"/>
    </row>
    <row r="2531" spans="1:7" x14ac:dyDescent="0.25">
      <c r="A2531" s="7">
        <v>45170</v>
      </c>
      <c r="B2531" s="2" t="s">
        <v>8</v>
      </c>
      <c r="C2531" s="2" t="s">
        <v>12</v>
      </c>
      <c r="D2531" s="2">
        <v>6999</v>
      </c>
      <c r="E2531" s="4">
        <v>1675.81</v>
      </c>
      <c r="G2531" s="1"/>
    </row>
    <row r="2532" spans="1:7" x14ac:dyDescent="0.25">
      <c r="A2532" s="7">
        <v>45170</v>
      </c>
      <c r="B2532" s="2" t="s">
        <v>9</v>
      </c>
      <c r="C2532" s="2" t="s">
        <v>12</v>
      </c>
      <c r="D2532" s="2">
        <v>5100</v>
      </c>
      <c r="E2532" s="4">
        <v>20756.810000000001</v>
      </c>
      <c r="G2532" s="1"/>
    </row>
    <row r="2533" spans="1:7" x14ac:dyDescent="0.25">
      <c r="A2533" s="7">
        <v>45170</v>
      </c>
      <c r="B2533" s="2" t="s">
        <v>9</v>
      </c>
      <c r="C2533" s="2" t="s">
        <v>12</v>
      </c>
      <c r="D2533" s="2">
        <v>5130</v>
      </c>
      <c r="E2533" s="4">
        <v>1288.28</v>
      </c>
      <c r="G2533" s="1"/>
    </row>
    <row r="2534" spans="1:7" x14ac:dyDescent="0.25">
      <c r="A2534" s="7">
        <v>45170</v>
      </c>
      <c r="B2534" s="2" t="s">
        <v>9</v>
      </c>
      <c r="C2534" s="2" t="s">
        <v>12</v>
      </c>
      <c r="D2534" s="2">
        <v>5140</v>
      </c>
      <c r="E2534" s="4">
        <v>535.99</v>
      </c>
      <c r="G2534" s="1"/>
    </row>
    <row r="2535" spans="1:7" x14ac:dyDescent="0.25">
      <c r="A2535" s="7">
        <v>45170</v>
      </c>
      <c r="B2535" s="2" t="s">
        <v>9</v>
      </c>
      <c r="C2535" s="2" t="s">
        <v>12</v>
      </c>
      <c r="D2535" s="2">
        <v>5200</v>
      </c>
      <c r="E2535" s="4">
        <v>1147.22</v>
      </c>
      <c r="G2535" s="1"/>
    </row>
    <row r="2536" spans="1:7" x14ac:dyDescent="0.25">
      <c r="A2536" s="7">
        <v>45170</v>
      </c>
      <c r="B2536" s="2" t="s">
        <v>9</v>
      </c>
      <c r="C2536" s="2" t="s">
        <v>12</v>
      </c>
      <c r="D2536" s="2">
        <v>5300</v>
      </c>
      <c r="E2536" s="4">
        <v>1052.1600000000001</v>
      </c>
      <c r="G2536" s="1"/>
    </row>
    <row r="2537" spans="1:7" x14ac:dyDescent="0.25">
      <c r="A2537" s="7">
        <v>45170</v>
      </c>
      <c r="B2537" s="2" t="s">
        <v>9</v>
      </c>
      <c r="C2537" s="2" t="s">
        <v>12</v>
      </c>
      <c r="D2537" s="2">
        <v>5400</v>
      </c>
      <c r="E2537" s="4">
        <v>625.47</v>
      </c>
      <c r="G2537" s="1"/>
    </row>
    <row r="2538" spans="1:7" x14ac:dyDescent="0.25">
      <c r="A2538" s="7">
        <v>45170</v>
      </c>
      <c r="B2538" s="2" t="s">
        <v>9</v>
      </c>
      <c r="C2538" s="2" t="s">
        <v>12</v>
      </c>
      <c r="D2538" s="2">
        <v>5500</v>
      </c>
      <c r="E2538" s="4">
        <v>19107.07</v>
      </c>
      <c r="G2538" s="1"/>
    </row>
    <row r="2539" spans="1:7" x14ac:dyDescent="0.25">
      <c r="A2539" s="7">
        <v>45170</v>
      </c>
      <c r="B2539" s="2" t="s">
        <v>9</v>
      </c>
      <c r="C2539" s="2" t="s">
        <v>12</v>
      </c>
      <c r="D2539" s="2">
        <v>5700</v>
      </c>
      <c r="E2539" s="4">
        <v>2543.58</v>
      </c>
      <c r="G2539" s="1"/>
    </row>
    <row r="2540" spans="1:7" x14ac:dyDescent="0.25">
      <c r="A2540" s="7">
        <v>45170</v>
      </c>
      <c r="B2540" s="2" t="s">
        <v>9</v>
      </c>
      <c r="C2540" s="2" t="s">
        <v>12</v>
      </c>
      <c r="D2540" s="2">
        <v>5800</v>
      </c>
      <c r="E2540" s="4">
        <v>1032.98</v>
      </c>
      <c r="G2540" s="1"/>
    </row>
    <row r="2541" spans="1:7" x14ac:dyDescent="0.25">
      <c r="A2541" s="7">
        <v>45170</v>
      </c>
      <c r="B2541" s="2" t="s">
        <v>9</v>
      </c>
      <c r="C2541" s="2" t="s">
        <v>12</v>
      </c>
      <c r="D2541" s="2">
        <v>6000</v>
      </c>
      <c r="E2541" s="4">
        <v>576.76</v>
      </c>
      <c r="G2541" s="1"/>
    </row>
    <row r="2542" spans="1:7" x14ac:dyDescent="0.25">
      <c r="A2542" s="7">
        <v>45170</v>
      </c>
      <c r="B2542" s="2" t="s">
        <v>9</v>
      </c>
      <c r="C2542" s="2" t="s">
        <v>12</v>
      </c>
      <c r="D2542" s="2">
        <v>6200</v>
      </c>
      <c r="E2542" s="4">
        <v>2493.48</v>
      </c>
      <c r="G2542" s="1"/>
    </row>
    <row r="2543" spans="1:7" x14ac:dyDescent="0.25">
      <c r="A2543" s="7">
        <v>45170</v>
      </c>
      <c r="B2543" s="2" t="s">
        <v>9</v>
      </c>
      <c r="C2543" s="2" t="s">
        <v>12</v>
      </c>
      <c r="D2543" s="2">
        <v>6400</v>
      </c>
      <c r="E2543" s="4">
        <v>3661.78</v>
      </c>
      <c r="G2543" s="1"/>
    </row>
    <row r="2544" spans="1:7" x14ac:dyDescent="0.25">
      <c r="A2544" s="7">
        <v>45170</v>
      </c>
      <c r="B2544" s="2" t="s">
        <v>9</v>
      </c>
      <c r="C2544" s="2" t="s">
        <v>12</v>
      </c>
      <c r="D2544" s="2">
        <v>6410</v>
      </c>
      <c r="E2544" s="4">
        <v>2623.01</v>
      </c>
      <c r="G2544" s="1"/>
    </row>
    <row r="2545" spans="1:7" x14ac:dyDescent="0.25">
      <c r="A2545" s="7">
        <v>45170</v>
      </c>
      <c r="B2545" s="2" t="s">
        <v>9</v>
      </c>
      <c r="C2545" s="2" t="s">
        <v>12</v>
      </c>
      <c r="D2545" s="2">
        <v>6420</v>
      </c>
      <c r="E2545" s="4">
        <v>1965.88</v>
      </c>
      <c r="G2545" s="1"/>
    </row>
    <row r="2546" spans="1:7" x14ac:dyDescent="0.25">
      <c r="A2546" s="7">
        <v>45170</v>
      </c>
      <c r="B2546" s="2" t="s">
        <v>9</v>
      </c>
      <c r="C2546" s="2" t="s">
        <v>12</v>
      </c>
      <c r="D2546" s="2">
        <v>6500</v>
      </c>
      <c r="E2546" s="4">
        <v>3084.91</v>
      </c>
      <c r="G2546" s="1"/>
    </row>
    <row r="2547" spans="1:7" x14ac:dyDescent="0.25">
      <c r="A2547" s="7">
        <v>45170</v>
      </c>
      <c r="B2547" s="2" t="s">
        <v>9</v>
      </c>
      <c r="C2547" s="2" t="s">
        <v>12</v>
      </c>
      <c r="D2547" s="2">
        <v>6600</v>
      </c>
      <c r="E2547" s="4">
        <v>5356.18</v>
      </c>
      <c r="G2547" s="1"/>
    </row>
    <row r="2548" spans="1:7" x14ac:dyDescent="0.25">
      <c r="A2548" s="7">
        <v>45170</v>
      </c>
      <c r="B2548" s="2" t="s">
        <v>9</v>
      </c>
      <c r="C2548" s="2" t="s">
        <v>12</v>
      </c>
      <c r="D2548" s="2">
        <v>6610</v>
      </c>
      <c r="E2548" s="4">
        <v>2588.27</v>
      </c>
      <c r="G2548" s="1"/>
    </row>
    <row r="2549" spans="1:7" x14ac:dyDescent="0.25">
      <c r="A2549" s="7">
        <v>45170</v>
      </c>
      <c r="B2549" s="2" t="s">
        <v>9</v>
      </c>
      <c r="C2549" s="2" t="s">
        <v>12</v>
      </c>
      <c r="D2549" s="2">
        <v>6620</v>
      </c>
      <c r="E2549" s="4">
        <v>1056.0999999999999</v>
      </c>
      <c r="G2549" s="1"/>
    </row>
    <row r="2550" spans="1:7" x14ac:dyDescent="0.25">
      <c r="A2550" s="7">
        <v>45170</v>
      </c>
      <c r="B2550" s="2" t="s">
        <v>9</v>
      </c>
      <c r="C2550" s="2" t="s">
        <v>12</v>
      </c>
      <c r="D2550" s="2">
        <v>6700</v>
      </c>
      <c r="E2550" s="4">
        <v>637.07000000000005</v>
      </c>
      <c r="G2550" s="1"/>
    </row>
    <row r="2551" spans="1:7" x14ac:dyDescent="0.25">
      <c r="A2551" s="7">
        <v>45170</v>
      </c>
      <c r="B2551" s="2" t="s">
        <v>9</v>
      </c>
      <c r="C2551" s="2" t="s">
        <v>12</v>
      </c>
      <c r="D2551" s="2">
        <v>6999</v>
      </c>
      <c r="E2551" s="4">
        <v>1689.77</v>
      </c>
      <c r="G2551" s="1"/>
    </row>
    <row r="2552" spans="1:7" x14ac:dyDescent="0.25">
      <c r="A2552" s="7">
        <v>45170</v>
      </c>
      <c r="B2552" s="2" t="s">
        <v>5</v>
      </c>
      <c r="C2552" s="2" t="s">
        <v>14</v>
      </c>
      <c r="D2552" s="2">
        <v>5100</v>
      </c>
      <c r="E2552" s="4">
        <v>11863.14</v>
      </c>
      <c r="G2552" s="1"/>
    </row>
    <row r="2553" spans="1:7" x14ac:dyDescent="0.25">
      <c r="A2553" s="7">
        <v>45170</v>
      </c>
      <c r="B2553" s="2" t="s">
        <v>5</v>
      </c>
      <c r="C2553" s="2" t="s">
        <v>14</v>
      </c>
      <c r="D2553" s="2">
        <v>5130</v>
      </c>
      <c r="E2553" s="4">
        <v>705.74</v>
      </c>
      <c r="G2553" s="1"/>
    </row>
    <row r="2554" spans="1:7" x14ac:dyDescent="0.25">
      <c r="A2554" s="7">
        <v>45170</v>
      </c>
      <c r="B2554" s="2" t="s">
        <v>5</v>
      </c>
      <c r="C2554" s="2" t="s">
        <v>14</v>
      </c>
      <c r="D2554" s="2">
        <v>5140</v>
      </c>
      <c r="E2554" s="4">
        <v>296.02999999999997</v>
      </c>
      <c r="G2554" s="1"/>
    </row>
    <row r="2555" spans="1:7" x14ac:dyDescent="0.25">
      <c r="A2555" s="7">
        <v>45170</v>
      </c>
      <c r="B2555" s="2" t="s">
        <v>5</v>
      </c>
      <c r="C2555" s="2" t="s">
        <v>14</v>
      </c>
      <c r="D2555" s="2">
        <v>5200</v>
      </c>
      <c r="E2555" s="4">
        <v>718.5</v>
      </c>
      <c r="G2555" s="1"/>
    </row>
    <row r="2556" spans="1:7" x14ac:dyDescent="0.25">
      <c r="A2556" s="7">
        <v>45170</v>
      </c>
      <c r="B2556" s="2" t="s">
        <v>5</v>
      </c>
      <c r="C2556" s="2" t="s">
        <v>14</v>
      </c>
      <c r="D2556" s="2">
        <v>5300</v>
      </c>
      <c r="E2556" s="4">
        <v>14859.53</v>
      </c>
      <c r="G2556" s="1"/>
    </row>
    <row r="2557" spans="1:7" x14ac:dyDescent="0.25">
      <c r="A2557" s="7">
        <v>45170</v>
      </c>
      <c r="B2557" s="2" t="s">
        <v>5</v>
      </c>
      <c r="C2557" s="2" t="s">
        <v>14</v>
      </c>
      <c r="D2557" s="2">
        <v>5400</v>
      </c>
      <c r="E2557" s="4">
        <v>407.96</v>
      </c>
      <c r="G2557" s="1"/>
    </row>
    <row r="2558" spans="1:7" x14ac:dyDescent="0.25">
      <c r="A2558" s="7">
        <v>45170</v>
      </c>
      <c r="B2558" s="2" t="s">
        <v>5</v>
      </c>
      <c r="C2558" s="2" t="s">
        <v>14</v>
      </c>
      <c r="D2558" s="2">
        <v>5500</v>
      </c>
      <c r="E2558" s="4">
        <v>10937.82</v>
      </c>
      <c r="G2558" s="1"/>
    </row>
    <row r="2559" spans="1:7" x14ac:dyDescent="0.25">
      <c r="A2559" s="7">
        <v>45170</v>
      </c>
      <c r="B2559" s="2" t="s">
        <v>5</v>
      </c>
      <c r="C2559" s="2" t="s">
        <v>14</v>
      </c>
      <c r="D2559" s="2">
        <v>5700</v>
      </c>
      <c r="E2559" s="4">
        <v>1481.83</v>
      </c>
      <c r="G2559" s="1"/>
    </row>
    <row r="2560" spans="1:7" x14ac:dyDescent="0.25">
      <c r="A2560" s="7">
        <v>45170</v>
      </c>
      <c r="B2560" s="2" t="s">
        <v>5</v>
      </c>
      <c r="C2560" s="2" t="s">
        <v>14</v>
      </c>
      <c r="D2560" s="2">
        <v>5800</v>
      </c>
      <c r="E2560" s="4">
        <v>606.82000000000005</v>
      </c>
      <c r="G2560" s="1"/>
    </row>
    <row r="2561" spans="1:7" x14ac:dyDescent="0.25">
      <c r="A2561" s="7">
        <v>45170</v>
      </c>
      <c r="B2561" s="2" t="s">
        <v>5</v>
      </c>
      <c r="C2561" s="2" t="s">
        <v>14</v>
      </c>
      <c r="D2561" s="2">
        <v>6000</v>
      </c>
      <c r="E2561" s="4">
        <v>299.31</v>
      </c>
      <c r="G2561" s="1"/>
    </row>
    <row r="2562" spans="1:7" x14ac:dyDescent="0.25">
      <c r="A2562" s="7">
        <v>45170</v>
      </c>
      <c r="B2562" s="2" t="s">
        <v>5</v>
      </c>
      <c r="C2562" s="2" t="s">
        <v>14</v>
      </c>
      <c r="D2562" s="2">
        <v>6200</v>
      </c>
      <c r="E2562" s="4">
        <v>1427.64</v>
      </c>
      <c r="G2562" s="1"/>
    </row>
    <row r="2563" spans="1:7" x14ac:dyDescent="0.25">
      <c r="A2563" s="7">
        <v>45170</v>
      </c>
      <c r="B2563" s="2" t="s">
        <v>5</v>
      </c>
      <c r="C2563" s="2" t="s">
        <v>14</v>
      </c>
      <c r="D2563" s="2">
        <v>6400</v>
      </c>
      <c r="E2563" s="4">
        <v>2159.56</v>
      </c>
      <c r="G2563" s="1"/>
    </row>
    <row r="2564" spans="1:7" x14ac:dyDescent="0.25">
      <c r="A2564" s="7">
        <v>45170</v>
      </c>
      <c r="B2564" s="2" t="s">
        <v>5</v>
      </c>
      <c r="C2564" s="2" t="s">
        <v>14</v>
      </c>
      <c r="D2564" s="2">
        <v>6410</v>
      </c>
      <c r="E2564" s="4">
        <v>1509.69</v>
      </c>
      <c r="G2564" s="1"/>
    </row>
    <row r="2565" spans="1:7" x14ac:dyDescent="0.25">
      <c r="A2565" s="7">
        <v>45170</v>
      </c>
      <c r="B2565" s="2" t="s">
        <v>5</v>
      </c>
      <c r="C2565" s="2" t="s">
        <v>14</v>
      </c>
      <c r="D2565" s="2">
        <v>6420</v>
      </c>
      <c r="E2565" s="4">
        <v>1124.1600000000001</v>
      </c>
      <c r="G2565" s="1"/>
    </row>
    <row r="2566" spans="1:7" x14ac:dyDescent="0.25">
      <c r="A2566" s="7">
        <v>45170</v>
      </c>
      <c r="B2566" s="2" t="s">
        <v>5</v>
      </c>
      <c r="C2566" s="2" t="s">
        <v>14</v>
      </c>
      <c r="D2566" s="2">
        <v>6500</v>
      </c>
      <c r="E2566" s="4">
        <v>1835.11</v>
      </c>
      <c r="G2566" s="1"/>
    </row>
    <row r="2567" spans="1:7" x14ac:dyDescent="0.25">
      <c r="A2567" s="7">
        <v>45170</v>
      </c>
      <c r="B2567" s="2" t="s">
        <v>5</v>
      </c>
      <c r="C2567" s="2" t="s">
        <v>14</v>
      </c>
      <c r="D2567" s="2">
        <v>6600</v>
      </c>
      <c r="E2567" s="4">
        <v>3044.43</v>
      </c>
      <c r="G2567" s="1"/>
    </row>
    <row r="2568" spans="1:7" x14ac:dyDescent="0.25">
      <c r="A2568" s="7">
        <v>45170</v>
      </c>
      <c r="B2568" s="2" t="s">
        <v>5</v>
      </c>
      <c r="C2568" s="2" t="s">
        <v>14</v>
      </c>
      <c r="D2568" s="2">
        <v>6610</v>
      </c>
      <c r="E2568" s="4">
        <v>1501.6</v>
      </c>
      <c r="G2568" s="1"/>
    </row>
    <row r="2569" spans="1:7" x14ac:dyDescent="0.25">
      <c r="A2569" s="7">
        <v>45170</v>
      </c>
      <c r="B2569" s="2" t="s">
        <v>5</v>
      </c>
      <c r="C2569" s="2" t="s">
        <v>14</v>
      </c>
      <c r="D2569" s="2">
        <v>6620</v>
      </c>
      <c r="E2569" s="4">
        <v>604.66999999999996</v>
      </c>
      <c r="G2569" s="1"/>
    </row>
    <row r="2570" spans="1:7" x14ac:dyDescent="0.25">
      <c r="A2570" s="7">
        <v>45170</v>
      </c>
      <c r="B2570" s="2" t="s">
        <v>5</v>
      </c>
      <c r="C2570" s="2" t="s">
        <v>14</v>
      </c>
      <c r="D2570" s="2">
        <v>6700</v>
      </c>
      <c r="E2570" s="4">
        <v>294.63</v>
      </c>
      <c r="G2570" s="1"/>
    </row>
    <row r="2571" spans="1:7" x14ac:dyDescent="0.25">
      <c r="A2571" s="7">
        <v>45170</v>
      </c>
      <c r="B2571" s="2" t="s">
        <v>5</v>
      </c>
      <c r="C2571" s="2" t="s">
        <v>14</v>
      </c>
      <c r="D2571" s="2">
        <v>6999</v>
      </c>
      <c r="E2571" s="4">
        <v>1012.91</v>
      </c>
      <c r="G2571" s="1"/>
    </row>
    <row r="2572" spans="1:7" x14ac:dyDescent="0.25">
      <c r="A2572" s="7">
        <v>45170</v>
      </c>
      <c r="B2572" s="2" t="s">
        <v>8</v>
      </c>
      <c r="C2572" s="2" t="s">
        <v>14</v>
      </c>
      <c r="D2572" s="2">
        <v>5100</v>
      </c>
      <c r="E2572" s="4">
        <v>12352.87</v>
      </c>
      <c r="G2572" s="1"/>
    </row>
    <row r="2573" spans="1:7" x14ac:dyDescent="0.25">
      <c r="A2573" s="7">
        <v>45170</v>
      </c>
      <c r="B2573" s="2" t="s">
        <v>8</v>
      </c>
      <c r="C2573" s="2" t="s">
        <v>14</v>
      </c>
      <c r="D2573" s="2">
        <v>5130</v>
      </c>
      <c r="E2573" s="4">
        <v>680.33</v>
      </c>
      <c r="G2573" s="1"/>
    </row>
    <row r="2574" spans="1:7" x14ac:dyDescent="0.25">
      <c r="A2574" s="7">
        <v>45170</v>
      </c>
      <c r="B2574" s="2" t="s">
        <v>8</v>
      </c>
      <c r="C2574" s="2" t="s">
        <v>14</v>
      </c>
      <c r="D2574" s="2">
        <v>5140</v>
      </c>
      <c r="E2574" s="4">
        <v>293.83</v>
      </c>
      <c r="G2574" s="1"/>
    </row>
    <row r="2575" spans="1:7" x14ac:dyDescent="0.25">
      <c r="A2575" s="7">
        <v>45170</v>
      </c>
      <c r="B2575" s="2" t="s">
        <v>8</v>
      </c>
      <c r="C2575" s="2" t="s">
        <v>14</v>
      </c>
      <c r="D2575" s="2">
        <v>5200</v>
      </c>
      <c r="E2575" s="4">
        <v>708.68</v>
      </c>
      <c r="G2575" s="1"/>
    </row>
    <row r="2576" spans="1:7" x14ac:dyDescent="0.25">
      <c r="A2576" s="7">
        <v>45170</v>
      </c>
      <c r="B2576" s="2" t="s">
        <v>8</v>
      </c>
      <c r="C2576" s="2" t="s">
        <v>14</v>
      </c>
      <c r="D2576" s="2">
        <v>5300</v>
      </c>
      <c r="E2576" s="4">
        <v>15987.36</v>
      </c>
      <c r="G2576" s="1"/>
    </row>
    <row r="2577" spans="1:7" x14ac:dyDescent="0.25">
      <c r="A2577" s="7">
        <v>45170</v>
      </c>
      <c r="B2577" s="2" t="s">
        <v>8</v>
      </c>
      <c r="C2577" s="2" t="s">
        <v>14</v>
      </c>
      <c r="D2577" s="2">
        <v>5400</v>
      </c>
      <c r="E2577" s="4">
        <v>401.26</v>
      </c>
      <c r="G2577" s="1"/>
    </row>
    <row r="2578" spans="1:7" x14ac:dyDescent="0.25">
      <c r="A2578" s="7">
        <v>45170</v>
      </c>
      <c r="B2578" s="2" t="s">
        <v>8</v>
      </c>
      <c r="C2578" s="2" t="s">
        <v>14</v>
      </c>
      <c r="D2578" s="2">
        <v>5500</v>
      </c>
      <c r="E2578" s="4">
        <v>11140.72</v>
      </c>
      <c r="G2578" s="1"/>
    </row>
    <row r="2579" spans="1:7" x14ac:dyDescent="0.25">
      <c r="A2579" s="7">
        <v>45170</v>
      </c>
      <c r="B2579" s="2" t="s">
        <v>8</v>
      </c>
      <c r="C2579" s="2" t="s">
        <v>14</v>
      </c>
      <c r="D2579" s="2">
        <v>5700</v>
      </c>
      <c r="E2579" s="4">
        <v>1544.91</v>
      </c>
      <c r="G2579" s="1"/>
    </row>
    <row r="2580" spans="1:7" x14ac:dyDescent="0.25">
      <c r="A2580" s="7">
        <v>45170</v>
      </c>
      <c r="B2580" s="2" t="s">
        <v>8</v>
      </c>
      <c r="C2580" s="2" t="s">
        <v>14</v>
      </c>
      <c r="D2580" s="2">
        <v>5800</v>
      </c>
      <c r="E2580" s="4">
        <v>611.86</v>
      </c>
      <c r="G2580" s="1"/>
    </row>
    <row r="2581" spans="1:7" x14ac:dyDescent="0.25">
      <c r="A2581" s="7">
        <v>45170</v>
      </c>
      <c r="B2581" s="2" t="s">
        <v>8</v>
      </c>
      <c r="C2581" s="2" t="s">
        <v>14</v>
      </c>
      <c r="D2581" s="2">
        <v>6000</v>
      </c>
      <c r="E2581" s="4">
        <v>296.22000000000003</v>
      </c>
      <c r="G2581" s="1"/>
    </row>
    <row r="2582" spans="1:7" x14ac:dyDescent="0.25">
      <c r="A2582" s="7">
        <v>45170</v>
      </c>
      <c r="B2582" s="2" t="s">
        <v>8</v>
      </c>
      <c r="C2582" s="2" t="s">
        <v>14</v>
      </c>
      <c r="D2582" s="2">
        <v>6200</v>
      </c>
      <c r="E2582" s="4">
        <v>1480.62</v>
      </c>
      <c r="G2582" s="1"/>
    </row>
    <row r="2583" spans="1:7" x14ac:dyDescent="0.25">
      <c r="A2583" s="7">
        <v>45170</v>
      </c>
      <c r="B2583" s="2" t="s">
        <v>8</v>
      </c>
      <c r="C2583" s="2" t="s">
        <v>14</v>
      </c>
      <c r="D2583" s="2">
        <v>6400</v>
      </c>
      <c r="E2583" s="4">
        <v>2237.15</v>
      </c>
      <c r="G2583" s="1"/>
    </row>
    <row r="2584" spans="1:7" x14ac:dyDescent="0.25">
      <c r="A2584" s="7">
        <v>45170</v>
      </c>
      <c r="B2584" s="2" t="s">
        <v>8</v>
      </c>
      <c r="C2584" s="2" t="s">
        <v>14</v>
      </c>
      <c r="D2584" s="2">
        <v>6410</v>
      </c>
      <c r="E2584" s="4">
        <v>1475.88</v>
      </c>
      <c r="G2584" s="1"/>
    </row>
    <row r="2585" spans="1:7" x14ac:dyDescent="0.25">
      <c r="A2585" s="7">
        <v>45170</v>
      </c>
      <c r="B2585" s="2" t="s">
        <v>8</v>
      </c>
      <c r="C2585" s="2" t="s">
        <v>14</v>
      </c>
      <c r="D2585" s="2">
        <v>6420</v>
      </c>
      <c r="E2585" s="4">
        <v>1194.81</v>
      </c>
      <c r="G2585" s="1"/>
    </row>
    <row r="2586" spans="1:7" x14ac:dyDescent="0.25">
      <c r="A2586" s="7">
        <v>45170</v>
      </c>
      <c r="B2586" s="2" t="s">
        <v>8</v>
      </c>
      <c r="C2586" s="2" t="s">
        <v>14</v>
      </c>
      <c r="D2586" s="2">
        <v>6500</v>
      </c>
      <c r="E2586" s="4">
        <v>1852.23</v>
      </c>
      <c r="G2586" s="1"/>
    </row>
    <row r="2587" spans="1:7" x14ac:dyDescent="0.25">
      <c r="A2587" s="7">
        <v>45170</v>
      </c>
      <c r="B2587" s="2" t="s">
        <v>8</v>
      </c>
      <c r="C2587" s="2" t="s">
        <v>14</v>
      </c>
      <c r="D2587" s="2">
        <v>6600</v>
      </c>
      <c r="E2587" s="4">
        <v>3134.57</v>
      </c>
      <c r="G2587" s="1"/>
    </row>
    <row r="2588" spans="1:7" x14ac:dyDescent="0.25">
      <c r="A2588" s="7">
        <v>45170</v>
      </c>
      <c r="B2588" s="2" t="s">
        <v>8</v>
      </c>
      <c r="C2588" s="2" t="s">
        <v>14</v>
      </c>
      <c r="D2588" s="2">
        <v>6610</v>
      </c>
      <c r="E2588" s="4">
        <v>1457.64</v>
      </c>
      <c r="G2588" s="1"/>
    </row>
    <row r="2589" spans="1:7" x14ac:dyDescent="0.25">
      <c r="A2589" s="7">
        <v>45170</v>
      </c>
      <c r="B2589" s="2" t="s">
        <v>8</v>
      </c>
      <c r="C2589" s="2" t="s">
        <v>14</v>
      </c>
      <c r="D2589" s="2">
        <v>6620</v>
      </c>
      <c r="E2589" s="4">
        <v>608.13</v>
      </c>
      <c r="G2589" s="1"/>
    </row>
    <row r="2590" spans="1:7" x14ac:dyDescent="0.25">
      <c r="A2590" s="7">
        <v>45170</v>
      </c>
      <c r="B2590" s="2" t="s">
        <v>8</v>
      </c>
      <c r="C2590" s="2" t="s">
        <v>14</v>
      </c>
      <c r="D2590" s="2">
        <v>6700</v>
      </c>
      <c r="E2590" s="4">
        <v>394.28</v>
      </c>
      <c r="G2590" s="1"/>
    </row>
    <row r="2591" spans="1:7" x14ac:dyDescent="0.25">
      <c r="A2591" s="7">
        <v>45170</v>
      </c>
      <c r="B2591" s="2" t="s">
        <v>8</v>
      </c>
      <c r="C2591" s="2" t="s">
        <v>14</v>
      </c>
      <c r="D2591" s="2">
        <v>6999</v>
      </c>
      <c r="E2591" s="4">
        <v>1004.06</v>
      </c>
      <c r="G2591" s="1"/>
    </row>
    <row r="2592" spans="1:7" x14ac:dyDescent="0.25">
      <c r="A2592" s="7">
        <v>45170</v>
      </c>
      <c r="B2592" s="2" t="s">
        <v>9</v>
      </c>
      <c r="C2592" s="2" t="s">
        <v>14</v>
      </c>
      <c r="D2592" s="2">
        <v>5100</v>
      </c>
      <c r="E2592" s="4">
        <v>12366.97</v>
      </c>
      <c r="G2592" s="1"/>
    </row>
    <row r="2593" spans="1:7" x14ac:dyDescent="0.25">
      <c r="A2593" s="7">
        <v>45170</v>
      </c>
      <c r="B2593" s="2" t="s">
        <v>9</v>
      </c>
      <c r="C2593" s="2" t="s">
        <v>14</v>
      </c>
      <c r="D2593" s="2">
        <v>5130</v>
      </c>
      <c r="E2593" s="4">
        <v>817.62</v>
      </c>
      <c r="G2593" s="1"/>
    </row>
    <row r="2594" spans="1:7" x14ac:dyDescent="0.25">
      <c r="A2594" s="7">
        <v>45170</v>
      </c>
      <c r="B2594" s="2" t="s">
        <v>9</v>
      </c>
      <c r="C2594" s="2" t="s">
        <v>14</v>
      </c>
      <c r="D2594" s="2">
        <v>5140</v>
      </c>
      <c r="E2594" s="4">
        <v>301.70999999999998</v>
      </c>
      <c r="G2594" s="1"/>
    </row>
    <row r="2595" spans="1:7" x14ac:dyDescent="0.25">
      <c r="A2595" s="7">
        <v>45170</v>
      </c>
      <c r="B2595" s="2" t="s">
        <v>9</v>
      </c>
      <c r="C2595" s="2" t="s">
        <v>14</v>
      </c>
      <c r="D2595" s="2">
        <v>5200</v>
      </c>
      <c r="E2595" s="4">
        <v>704.17</v>
      </c>
      <c r="G2595" s="1"/>
    </row>
    <row r="2596" spans="1:7" x14ac:dyDescent="0.25">
      <c r="A2596" s="7">
        <v>45170</v>
      </c>
      <c r="B2596" s="2" t="s">
        <v>9</v>
      </c>
      <c r="C2596" s="2" t="s">
        <v>14</v>
      </c>
      <c r="D2596" s="2">
        <v>5300</v>
      </c>
      <c r="E2596" s="4">
        <v>12230.61</v>
      </c>
      <c r="G2596" s="1"/>
    </row>
    <row r="2597" spans="1:7" x14ac:dyDescent="0.25">
      <c r="A2597" s="7">
        <v>45170</v>
      </c>
      <c r="B2597" s="2" t="s">
        <v>9</v>
      </c>
      <c r="C2597" s="2" t="s">
        <v>14</v>
      </c>
      <c r="D2597" s="2">
        <v>5400</v>
      </c>
      <c r="E2597" s="4">
        <v>391</v>
      </c>
      <c r="G2597" s="1"/>
    </row>
    <row r="2598" spans="1:7" x14ac:dyDescent="0.25">
      <c r="A2598" s="7">
        <v>45170</v>
      </c>
      <c r="B2598" s="2" t="s">
        <v>9</v>
      </c>
      <c r="C2598" s="2" t="s">
        <v>14</v>
      </c>
      <c r="D2598" s="2">
        <v>5500</v>
      </c>
      <c r="E2598" s="4">
        <v>11561.98</v>
      </c>
      <c r="G2598" s="1"/>
    </row>
    <row r="2599" spans="1:7" x14ac:dyDescent="0.25">
      <c r="A2599" s="7">
        <v>45170</v>
      </c>
      <c r="B2599" s="2" t="s">
        <v>9</v>
      </c>
      <c r="C2599" s="2" t="s">
        <v>14</v>
      </c>
      <c r="D2599" s="2">
        <v>5700</v>
      </c>
      <c r="E2599" s="4">
        <v>1611.06</v>
      </c>
      <c r="G2599" s="1"/>
    </row>
    <row r="2600" spans="1:7" x14ac:dyDescent="0.25">
      <c r="A2600" s="7">
        <v>45170</v>
      </c>
      <c r="B2600" s="2" t="s">
        <v>9</v>
      </c>
      <c r="C2600" s="2" t="s">
        <v>14</v>
      </c>
      <c r="D2600" s="2">
        <v>5800</v>
      </c>
      <c r="E2600" s="4">
        <v>582.05999999999995</v>
      </c>
      <c r="G2600" s="1"/>
    </row>
    <row r="2601" spans="1:7" x14ac:dyDescent="0.25">
      <c r="A2601" s="7">
        <v>45170</v>
      </c>
      <c r="B2601" s="2" t="s">
        <v>9</v>
      </c>
      <c r="C2601" s="2" t="s">
        <v>14</v>
      </c>
      <c r="D2601" s="2">
        <v>6000</v>
      </c>
      <c r="E2601" s="4">
        <v>308.79000000000002</v>
      </c>
      <c r="G2601" s="1"/>
    </row>
    <row r="2602" spans="1:7" x14ac:dyDescent="0.25">
      <c r="A2602" s="7">
        <v>45170</v>
      </c>
      <c r="B2602" s="2" t="s">
        <v>9</v>
      </c>
      <c r="C2602" s="2" t="s">
        <v>14</v>
      </c>
      <c r="D2602" s="2">
        <v>6200</v>
      </c>
      <c r="E2602" s="4">
        <v>1516.91</v>
      </c>
      <c r="G2602" s="1"/>
    </row>
    <row r="2603" spans="1:7" x14ac:dyDescent="0.25">
      <c r="A2603" s="7">
        <v>45170</v>
      </c>
      <c r="B2603" s="2" t="s">
        <v>9</v>
      </c>
      <c r="C2603" s="2" t="s">
        <v>14</v>
      </c>
      <c r="D2603" s="2">
        <v>6400</v>
      </c>
      <c r="E2603" s="4">
        <v>2213.79</v>
      </c>
      <c r="G2603" s="1"/>
    </row>
    <row r="2604" spans="1:7" x14ac:dyDescent="0.25">
      <c r="A2604" s="7">
        <v>45170</v>
      </c>
      <c r="B2604" s="2" t="s">
        <v>9</v>
      </c>
      <c r="C2604" s="2" t="s">
        <v>14</v>
      </c>
      <c r="D2604" s="2">
        <v>6410</v>
      </c>
      <c r="E2604" s="4">
        <v>1634.15</v>
      </c>
      <c r="G2604" s="1"/>
    </row>
    <row r="2605" spans="1:7" x14ac:dyDescent="0.25">
      <c r="A2605" s="7">
        <v>45170</v>
      </c>
      <c r="B2605" s="2" t="s">
        <v>9</v>
      </c>
      <c r="C2605" s="2" t="s">
        <v>14</v>
      </c>
      <c r="D2605" s="2">
        <v>6420</v>
      </c>
      <c r="E2605" s="4">
        <v>1178.57</v>
      </c>
      <c r="G2605" s="1"/>
    </row>
    <row r="2606" spans="1:7" x14ac:dyDescent="0.25">
      <c r="A2606" s="7">
        <v>45170</v>
      </c>
      <c r="B2606" s="2" t="s">
        <v>9</v>
      </c>
      <c r="C2606" s="2" t="s">
        <v>14</v>
      </c>
      <c r="D2606" s="2">
        <v>6500</v>
      </c>
      <c r="E2606" s="4">
        <v>1893.11</v>
      </c>
      <c r="G2606" s="1"/>
    </row>
    <row r="2607" spans="1:7" x14ac:dyDescent="0.25">
      <c r="A2607" s="7">
        <v>45170</v>
      </c>
      <c r="B2607" s="2" t="s">
        <v>9</v>
      </c>
      <c r="C2607" s="2" t="s">
        <v>14</v>
      </c>
      <c r="D2607" s="2">
        <v>6600</v>
      </c>
      <c r="E2607" s="4">
        <v>3124.11</v>
      </c>
      <c r="G2607" s="1"/>
    </row>
    <row r="2608" spans="1:7" x14ac:dyDescent="0.25">
      <c r="A2608" s="7">
        <v>45170</v>
      </c>
      <c r="B2608" s="2" t="s">
        <v>9</v>
      </c>
      <c r="C2608" s="2" t="s">
        <v>14</v>
      </c>
      <c r="D2608" s="2">
        <v>6610</v>
      </c>
      <c r="E2608" s="4">
        <v>1625.53</v>
      </c>
      <c r="G2608" s="1"/>
    </row>
    <row r="2609" spans="1:7" x14ac:dyDescent="0.25">
      <c r="A2609" s="7">
        <v>45170</v>
      </c>
      <c r="B2609" s="2" t="s">
        <v>9</v>
      </c>
      <c r="C2609" s="2" t="s">
        <v>14</v>
      </c>
      <c r="D2609" s="2">
        <v>6620</v>
      </c>
      <c r="E2609" s="4">
        <v>614.70000000000005</v>
      </c>
      <c r="G2609" s="1"/>
    </row>
    <row r="2610" spans="1:7" x14ac:dyDescent="0.25">
      <c r="A2610" s="7">
        <v>45170</v>
      </c>
      <c r="B2610" s="2" t="s">
        <v>9</v>
      </c>
      <c r="C2610" s="2" t="s">
        <v>14</v>
      </c>
      <c r="D2610" s="2">
        <v>6700</v>
      </c>
      <c r="E2610" s="4">
        <v>389.32</v>
      </c>
      <c r="G2610" s="1"/>
    </row>
    <row r="2611" spans="1:7" x14ac:dyDescent="0.25">
      <c r="A2611" s="7">
        <v>45170</v>
      </c>
      <c r="B2611" s="2" t="s">
        <v>9</v>
      </c>
      <c r="C2611" s="2" t="s">
        <v>14</v>
      </c>
      <c r="D2611" s="2">
        <v>6999</v>
      </c>
      <c r="E2611" s="4">
        <v>1011.04</v>
      </c>
      <c r="G2611" s="1"/>
    </row>
    <row r="2612" spans="1:7" x14ac:dyDescent="0.25">
      <c r="A2612" s="7">
        <v>45200</v>
      </c>
      <c r="B2612" s="2" t="s">
        <v>5</v>
      </c>
      <c r="C2612" s="2" t="s">
        <v>6</v>
      </c>
      <c r="D2612" s="2">
        <v>3100</v>
      </c>
      <c r="E2612" s="4">
        <v>-725470.33</v>
      </c>
      <c r="G2612" s="1"/>
    </row>
    <row r="2613" spans="1:7" x14ac:dyDescent="0.25">
      <c r="A2613" s="7">
        <v>45200</v>
      </c>
      <c r="B2613" s="2" t="s">
        <v>5</v>
      </c>
      <c r="C2613" s="2" t="s">
        <v>6</v>
      </c>
      <c r="D2613" s="2">
        <v>3200</v>
      </c>
      <c r="E2613" s="4">
        <v>-691732.42</v>
      </c>
      <c r="G2613" s="1"/>
    </row>
    <row r="2614" spans="1:7" x14ac:dyDescent="0.25">
      <c r="A2614" s="7">
        <v>45200</v>
      </c>
      <c r="B2614" s="2" t="s">
        <v>5</v>
      </c>
      <c r="C2614" s="2" t="s">
        <v>6</v>
      </c>
      <c r="D2614" s="2">
        <v>3300</v>
      </c>
      <c r="E2614" s="4">
        <v>-9951.2099999999991</v>
      </c>
      <c r="G2614" s="1"/>
    </row>
    <row r="2615" spans="1:7" x14ac:dyDescent="0.25">
      <c r="A2615" s="7">
        <v>45200</v>
      </c>
      <c r="B2615" s="2" t="s">
        <v>5</v>
      </c>
      <c r="C2615" s="2" t="s">
        <v>6</v>
      </c>
      <c r="D2615" s="2">
        <v>3400</v>
      </c>
      <c r="E2615" s="4">
        <v>-1007.78</v>
      </c>
      <c r="G2615" s="1"/>
    </row>
    <row r="2616" spans="1:7" x14ac:dyDescent="0.25">
      <c r="A2616" s="7">
        <v>45200</v>
      </c>
      <c r="B2616" s="2" t="s">
        <v>5</v>
      </c>
      <c r="C2616" s="2" t="s">
        <v>6</v>
      </c>
      <c r="D2616" s="2">
        <v>3900</v>
      </c>
      <c r="E2616" s="4">
        <v>-502.7</v>
      </c>
      <c r="G2616" s="1"/>
    </row>
    <row r="2617" spans="1:7" x14ac:dyDescent="0.25">
      <c r="A2617" s="7">
        <v>45200</v>
      </c>
      <c r="B2617" s="2" t="s">
        <v>8</v>
      </c>
      <c r="C2617" s="2" t="s">
        <v>6</v>
      </c>
      <c r="D2617" s="2">
        <v>3100</v>
      </c>
      <c r="E2617" s="4">
        <v>-975285.58</v>
      </c>
      <c r="G2617" s="1"/>
    </row>
    <row r="2618" spans="1:7" x14ac:dyDescent="0.25">
      <c r="A2618" s="7">
        <v>45200</v>
      </c>
      <c r="B2618" s="2" t="s">
        <v>8</v>
      </c>
      <c r="C2618" s="2" t="s">
        <v>6</v>
      </c>
      <c r="D2618" s="2">
        <v>3200</v>
      </c>
      <c r="E2618" s="4">
        <v>-872292.53</v>
      </c>
      <c r="G2618" s="1"/>
    </row>
    <row r="2619" spans="1:7" x14ac:dyDescent="0.25">
      <c r="A2619" s="7">
        <v>45200</v>
      </c>
      <c r="B2619" s="2" t="s">
        <v>8</v>
      </c>
      <c r="C2619" s="2" t="s">
        <v>6</v>
      </c>
      <c r="D2619" s="2">
        <v>3300</v>
      </c>
      <c r="E2619" s="4">
        <v>-20338.18</v>
      </c>
      <c r="G2619" s="1"/>
    </row>
    <row r="2620" spans="1:7" x14ac:dyDescent="0.25">
      <c r="A2620" s="7">
        <v>45200</v>
      </c>
      <c r="B2620" s="2" t="s">
        <v>8</v>
      </c>
      <c r="C2620" s="2" t="s">
        <v>6</v>
      </c>
      <c r="D2620" s="2">
        <v>3400</v>
      </c>
      <c r="E2620" s="4">
        <v>-2018.31</v>
      </c>
      <c r="G2620" s="1"/>
    </row>
    <row r="2621" spans="1:7" x14ac:dyDescent="0.25">
      <c r="A2621" s="7">
        <v>45200</v>
      </c>
      <c r="B2621" s="2" t="s">
        <v>8</v>
      </c>
      <c r="C2621" s="2" t="s">
        <v>6</v>
      </c>
      <c r="D2621" s="2">
        <v>3900</v>
      </c>
      <c r="E2621" s="4">
        <v>-1000.8</v>
      </c>
      <c r="G2621" s="1"/>
    </row>
    <row r="2622" spans="1:7" x14ac:dyDescent="0.25">
      <c r="A2622" s="7">
        <v>45200</v>
      </c>
      <c r="B2622" s="2" t="s">
        <v>9</v>
      </c>
      <c r="C2622" s="2" t="s">
        <v>6</v>
      </c>
      <c r="D2622" s="2">
        <v>3100</v>
      </c>
      <c r="E2622" s="4">
        <v>-880368.76</v>
      </c>
      <c r="G2622" s="1"/>
    </row>
    <row r="2623" spans="1:7" x14ac:dyDescent="0.25">
      <c r="A2623" s="7">
        <v>45200</v>
      </c>
      <c r="B2623" s="2" t="s">
        <v>9</v>
      </c>
      <c r="C2623" s="2" t="s">
        <v>6</v>
      </c>
      <c r="D2623" s="2">
        <v>3200</v>
      </c>
      <c r="E2623" s="4">
        <v>-871970.82</v>
      </c>
      <c r="G2623" s="1"/>
    </row>
    <row r="2624" spans="1:7" x14ac:dyDescent="0.25">
      <c r="A2624" s="7">
        <v>45200</v>
      </c>
      <c r="B2624" s="2" t="s">
        <v>9</v>
      </c>
      <c r="C2624" s="2" t="s">
        <v>6</v>
      </c>
      <c r="D2624" s="2">
        <v>3300</v>
      </c>
      <c r="E2624" s="4">
        <v>-20049.55</v>
      </c>
      <c r="G2624" s="1"/>
    </row>
    <row r="2625" spans="1:7" x14ac:dyDescent="0.25">
      <c r="A2625" s="7">
        <v>45200</v>
      </c>
      <c r="B2625" s="2" t="s">
        <v>9</v>
      </c>
      <c r="C2625" s="2" t="s">
        <v>6</v>
      </c>
      <c r="D2625" s="2">
        <v>3400</v>
      </c>
      <c r="E2625" s="4">
        <v>-2960.89</v>
      </c>
      <c r="G2625" s="1"/>
    </row>
    <row r="2626" spans="1:7" x14ac:dyDescent="0.25">
      <c r="A2626" s="7">
        <v>45200</v>
      </c>
      <c r="B2626" s="2" t="s">
        <v>9</v>
      </c>
      <c r="C2626" s="2" t="s">
        <v>6</v>
      </c>
      <c r="D2626" s="2">
        <v>3900</v>
      </c>
      <c r="E2626" s="4">
        <v>-1516.29</v>
      </c>
      <c r="G2626" s="1"/>
    </row>
    <row r="2627" spans="1:7" x14ac:dyDescent="0.25">
      <c r="A2627" s="7">
        <v>45200</v>
      </c>
      <c r="B2627" s="2" t="s">
        <v>5</v>
      </c>
      <c r="C2627" s="2" t="s">
        <v>10</v>
      </c>
      <c r="D2627" s="2">
        <v>4100</v>
      </c>
      <c r="E2627" s="4">
        <v>279237.3</v>
      </c>
      <c r="G2627" s="1"/>
    </row>
    <row r="2628" spans="1:7" x14ac:dyDescent="0.25">
      <c r="A2628" s="7">
        <v>45200</v>
      </c>
      <c r="B2628" s="2" t="s">
        <v>5</v>
      </c>
      <c r="C2628" s="2" t="s">
        <v>10</v>
      </c>
      <c r="D2628" s="2">
        <v>4110</v>
      </c>
      <c r="E2628" s="4">
        <v>62030.78</v>
      </c>
      <c r="G2628" s="1"/>
    </row>
    <row r="2629" spans="1:7" x14ac:dyDescent="0.25">
      <c r="A2629" s="7">
        <v>45200</v>
      </c>
      <c r="B2629" s="2" t="s">
        <v>5</v>
      </c>
      <c r="C2629" s="2" t="s">
        <v>10</v>
      </c>
      <c r="D2629" s="2">
        <v>4130</v>
      </c>
      <c r="E2629" s="4">
        <v>25051.21</v>
      </c>
      <c r="G2629" s="1"/>
    </row>
    <row r="2630" spans="1:7" x14ac:dyDescent="0.25">
      <c r="A2630" s="7">
        <v>45200</v>
      </c>
      <c r="B2630" s="2" t="s">
        <v>5</v>
      </c>
      <c r="C2630" s="2" t="s">
        <v>10</v>
      </c>
      <c r="D2630" s="2">
        <v>4140</v>
      </c>
      <c r="E2630" s="4">
        <v>7539.19</v>
      </c>
      <c r="G2630" s="1"/>
    </row>
    <row r="2631" spans="1:7" x14ac:dyDescent="0.25">
      <c r="A2631" s="7">
        <v>45200</v>
      </c>
      <c r="B2631" s="2" t="s">
        <v>5</v>
      </c>
      <c r="C2631" s="2" t="s">
        <v>10</v>
      </c>
      <c r="D2631" s="2">
        <v>4200</v>
      </c>
      <c r="E2631" s="4">
        <v>301458.24</v>
      </c>
      <c r="G2631" s="1"/>
    </row>
    <row r="2632" spans="1:7" x14ac:dyDescent="0.25">
      <c r="A2632" s="7">
        <v>45200</v>
      </c>
      <c r="B2632" s="2" t="s">
        <v>5</v>
      </c>
      <c r="C2632" s="2" t="s">
        <v>10</v>
      </c>
      <c r="D2632" s="2">
        <v>4300</v>
      </c>
      <c r="E2632" s="4">
        <v>24801.72</v>
      </c>
      <c r="G2632" s="1"/>
    </row>
    <row r="2633" spans="1:7" x14ac:dyDescent="0.25">
      <c r="A2633" s="7">
        <v>45200</v>
      </c>
      <c r="B2633" s="2" t="s">
        <v>5</v>
      </c>
      <c r="C2633" s="2" t="s">
        <v>10</v>
      </c>
      <c r="D2633" s="2">
        <v>4400</v>
      </c>
      <c r="E2633" s="4">
        <v>19072.89</v>
      </c>
      <c r="G2633" s="1"/>
    </row>
    <row r="2634" spans="1:7" x14ac:dyDescent="0.25">
      <c r="A2634" s="7">
        <v>45200</v>
      </c>
      <c r="B2634" s="2" t="s">
        <v>5</v>
      </c>
      <c r="C2634" s="2" t="s">
        <v>10</v>
      </c>
      <c r="D2634" s="2">
        <v>4500</v>
      </c>
      <c r="E2634" s="4">
        <v>37749.230000000003</v>
      </c>
      <c r="G2634" s="1"/>
    </row>
    <row r="2635" spans="1:7" x14ac:dyDescent="0.25">
      <c r="A2635" s="7">
        <v>45200</v>
      </c>
      <c r="B2635" s="2" t="s">
        <v>5</v>
      </c>
      <c r="C2635" s="2" t="s">
        <v>10</v>
      </c>
      <c r="D2635" s="2">
        <v>4700</v>
      </c>
      <c r="E2635" s="4">
        <v>102643.15</v>
      </c>
      <c r="G2635" s="1"/>
    </row>
    <row r="2636" spans="1:7" x14ac:dyDescent="0.25">
      <c r="A2636" s="7">
        <v>45200</v>
      </c>
      <c r="B2636" s="2" t="s">
        <v>5</v>
      </c>
      <c r="C2636" s="2" t="s">
        <v>10</v>
      </c>
      <c r="D2636" s="2">
        <v>4800</v>
      </c>
      <c r="E2636" s="4">
        <v>173909.17</v>
      </c>
      <c r="G2636" s="1"/>
    </row>
    <row r="2637" spans="1:7" x14ac:dyDescent="0.25">
      <c r="A2637" s="7">
        <v>45200</v>
      </c>
      <c r="B2637" s="2" t="s">
        <v>5</v>
      </c>
      <c r="C2637" s="2" t="s">
        <v>10</v>
      </c>
      <c r="D2637" s="2">
        <v>4900</v>
      </c>
      <c r="E2637" s="4">
        <v>25130.080000000002</v>
      </c>
      <c r="G2637" s="1"/>
    </row>
    <row r="2638" spans="1:7" x14ac:dyDescent="0.25">
      <c r="A2638" s="7">
        <v>45200</v>
      </c>
      <c r="B2638" s="2" t="s">
        <v>5</v>
      </c>
      <c r="C2638" s="2" t="s">
        <v>10</v>
      </c>
      <c r="D2638" s="2">
        <v>4950</v>
      </c>
      <c r="E2638" s="4">
        <v>51191.8</v>
      </c>
      <c r="G2638" s="1"/>
    </row>
    <row r="2639" spans="1:7" x14ac:dyDescent="0.25">
      <c r="A2639" s="7">
        <v>45200</v>
      </c>
      <c r="B2639" s="2" t="s">
        <v>5</v>
      </c>
      <c r="C2639" s="2" t="s">
        <v>10</v>
      </c>
      <c r="D2639" s="2">
        <v>4999</v>
      </c>
      <c r="E2639" s="4">
        <v>48510.68</v>
      </c>
      <c r="G2639" s="1"/>
    </row>
    <row r="2640" spans="1:7" x14ac:dyDescent="0.25">
      <c r="A2640" s="7">
        <v>45200</v>
      </c>
      <c r="B2640" s="2" t="s">
        <v>8</v>
      </c>
      <c r="C2640" s="2" t="s">
        <v>10</v>
      </c>
      <c r="D2640" s="2">
        <v>4100</v>
      </c>
      <c r="E2640" s="4">
        <v>314555.45</v>
      </c>
      <c r="G2640" s="1"/>
    </row>
    <row r="2641" spans="1:7" x14ac:dyDescent="0.25">
      <c r="A2641" s="7">
        <v>45200</v>
      </c>
      <c r="B2641" s="2" t="s">
        <v>8</v>
      </c>
      <c r="C2641" s="2" t="s">
        <v>10</v>
      </c>
      <c r="D2641" s="2">
        <v>4110</v>
      </c>
      <c r="E2641" s="4">
        <v>61955.59</v>
      </c>
      <c r="G2641" s="1"/>
    </row>
    <row r="2642" spans="1:7" x14ac:dyDescent="0.25">
      <c r="A2642" s="7">
        <v>45200</v>
      </c>
      <c r="B2642" s="2" t="s">
        <v>8</v>
      </c>
      <c r="C2642" s="2" t="s">
        <v>10</v>
      </c>
      <c r="D2642" s="2">
        <v>4130</v>
      </c>
      <c r="E2642" s="4">
        <v>26374.37</v>
      </c>
      <c r="G2642" s="1"/>
    </row>
    <row r="2643" spans="1:7" x14ac:dyDescent="0.25">
      <c r="A2643" s="7">
        <v>45200</v>
      </c>
      <c r="B2643" s="2" t="s">
        <v>8</v>
      </c>
      <c r="C2643" s="2" t="s">
        <v>10</v>
      </c>
      <c r="D2643" s="2">
        <v>4140</v>
      </c>
      <c r="E2643" s="4">
        <v>12198.29</v>
      </c>
      <c r="G2643" s="1"/>
    </row>
    <row r="2644" spans="1:7" x14ac:dyDescent="0.25">
      <c r="A2644" s="7">
        <v>45200</v>
      </c>
      <c r="B2644" s="2" t="s">
        <v>8</v>
      </c>
      <c r="C2644" s="2" t="s">
        <v>10</v>
      </c>
      <c r="D2644" s="2">
        <v>4200</v>
      </c>
      <c r="E2644" s="4">
        <v>332666.76</v>
      </c>
      <c r="G2644" s="1"/>
    </row>
    <row r="2645" spans="1:7" x14ac:dyDescent="0.25">
      <c r="A2645" s="7">
        <v>45200</v>
      </c>
      <c r="B2645" s="2" t="s">
        <v>8</v>
      </c>
      <c r="C2645" s="2" t="s">
        <v>10</v>
      </c>
      <c r="D2645" s="2">
        <v>4300</v>
      </c>
      <c r="E2645" s="4">
        <v>45613.62</v>
      </c>
      <c r="G2645" s="1"/>
    </row>
    <row r="2646" spans="1:7" x14ac:dyDescent="0.25">
      <c r="A2646" s="7">
        <v>45200</v>
      </c>
      <c r="B2646" s="2" t="s">
        <v>8</v>
      </c>
      <c r="C2646" s="2" t="s">
        <v>10</v>
      </c>
      <c r="D2646" s="2">
        <v>4400</v>
      </c>
      <c r="E2646" s="4">
        <v>29429.200000000001</v>
      </c>
      <c r="G2646" s="1"/>
    </row>
    <row r="2647" spans="1:7" x14ac:dyDescent="0.25">
      <c r="A2647" s="7">
        <v>45200</v>
      </c>
      <c r="B2647" s="2" t="s">
        <v>8</v>
      </c>
      <c r="C2647" s="2" t="s">
        <v>10</v>
      </c>
      <c r="D2647" s="2">
        <v>4500</v>
      </c>
      <c r="E2647" s="4">
        <v>54038.69</v>
      </c>
      <c r="G2647" s="1"/>
    </row>
    <row r="2648" spans="1:7" x14ac:dyDescent="0.25">
      <c r="A2648" s="7">
        <v>45200</v>
      </c>
      <c r="B2648" s="2" t="s">
        <v>8</v>
      </c>
      <c r="C2648" s="2" t="s">
        <v>10</v>
      </c>
      <c r="D2648" s="2">
        <v>4700</v>
      </c>
      <c r="E2648" s="4">
        <v>153622.43</v>
      </c>
      <c r="G2648" s="1"/>
    </row>
    <row r="2649" spans="1:7" x14ac:dyDescent="0.25">
      <c r="A2649" s="7">
        <v>45200</v>
      </c>
      <c r="B2649" s="2" t="s">
        <v>8</v>
      </c>
      <c r="C2649" s="2" t="s">
        <v>10</v>
      </c>
      <c r="D2649" s="2">
        <v>4800</v>
      </c>
      <c r="E2649" s="4">
        <v>180202.72</v>
      </c>
      <c r="G2649" s="1"/>
    </row>
    <row r="2650" spans="1:7" x14ac:dyDescent="0.25">
      <c r="A2650" s="7">
        <v>45200</v>
      </c>
      <c r="B2650" s="2" t="s">
        <v>8</v>
      </c>
      <c r="C2650" s="2" t="s">
        <v>10</v>
      </c>
      <c r="D2650" s="2">
        <v>4900</v>
      </c>
      <c r="E2650" s="4">
        <v>38583.57</v>
      </c>
      <c r="G2650" s="1"/>
    </row>
    <row r="2651" spans="1:7" x14ac:dyDescent="0.25">
      <c r="A2651" s="7">
        <v>45200</v>
      </c>
      <c r="B2651" s="2" t="s">
        <v>8</v>
      </c>
      <c r="C2651" s="2" t="s">
        <v>10</v>
      </c>
      <c r="D2651" s="2">
        <v>4950</v>
      </c>
      <c r="E2651" s="4">
        <v>39224.76</v>
      </c>
      <c r="G2651" s="1"/>
    </row>
    <row r="2652" spans="1:7" x14ac:dyDescent="0.25">
      <c r="A2652" s="7">
        <v>45200</v>
      </c>
      <c r="B2652" s="2" t="s">
        <v>8</v>
      </c>
      <c r="C2652" s="2" t="s">
        <v>10</v>
      </c>
      <c r="D2652" s="2">
        <v>4999</v>
      </c>
      <c r="E2652" s="4">
        <v>-41870.339999999997</v>
      </c>
      <c r="G2652" s="1"/>
    </row>
    <row r="2653" spans="1:7" x14ac:dyDescent="0.25">
      <c r="A2653" s="7">
        <v>45200</v>
      </c>
      <c r="B2653" s="2" t="s">
        <v>9</v>
      </c>
      <c r="C2653" s="2" t="s">
        <v>10</v>
      </c>
      <c r="D2653" s="2">
        <v>4100</v>
      </c>
      <c r="E2653" s="4">
        <v>355920.28</v>
      </c>
      <c r="G2653" s="1"/>
    </row>
    <row r="2654" spans="1:7" x14ac:dyDescent="0.25">
      <c r="A2654" s="7">
        <v>45200</v>
      </c>
      <c r="B2654" s="2" t="s">
        <v>9</v>
      </c>
      <c r="C2654" s="2" t="s">
        <v>10</v>
      </c>
      <c r="D2654" s="2">
        <v>4110</v>
      </c>
      <c r="E2654" s="4">
        <v>69958.02</v>
      </c>
      <c r="G2654" s="1"/>
    </row>
    <row r="2655" spans="1:7" x14ac:dyDescent="0.25">
      <c r="A2655" s="7">
        <v>45200</v>
      </c>
      <c r="B2655" s="2" t="s">
        <v>9</v>
      </c>
      <c r="C2655" s="2" t="s">
        <v>10</v>
      </c>
      <c r="D2655" s="2">
        <v>4130</v>
      </c>
      <c r="E2655" s="4">
        <v>34610.92</v>
      </c>
      <c r="G2655" s="1"/>
    </row>
    <row r="2656" spans="1:7" x14ac:dyDescent="0.25">
      <c r="A2656" s="7">
        <v>45200</v>
      </c>
      <c r="B2656" s="2" t="s">
        <v>9</v>
      </c>
      <c r="C2656" s="2" t="s">
        <v>10</v>
      </c>
      <c r="D2656" s="2">
        <v>4140</v>
      </c>
      <c r="E2656" s="4">
        <v>13538.5</v>
      </c>
      <c r="G2656" s="1"/>
    </row>
    <row r="2657" spans="1:7" x14ac:dyDescent="0.25">
      <c r="A2657" s="7">
        <v>45200</v>
      </c>
      <c r="B2657" s="2" t="s">
        <v>9</v>
      </c>
      <c r="C2657" s="2" t="s">
        <v>10</v>
      </c>
      <c r="D2657" s="2">
        <v>4200</v>
      </c>
      <c r="E2657" s="4">
        <v>377301.93</v>
      </c>
      <c r="G2657" s="1"/>
    </row>
    <row r="2658" spans="1:7" x14ac:dyDescent="0.25">
      <c r="A2658" s="7">
        <v>45200</v>
      </c>
      <c r="B2658" s="2" t="s">
        <v>9</v>
      </c>
      <c r="C2658" s="2" t="s">
        <v>10</v>
      </c>
      <c r="D2658" s="2">
        <v>4300</v>
      </c>
      <c r="E2658" s="4">
        <v>49245.61</v>
      </c>
      <c r="G2658" s="1"/>
    </row>
    <row r="2659" spans="1:7" x14ac:dyDescent="0.25">
      <c r="A2659" s="7">
        <v>45200</v>
      </c>
      <c r="B2659" s="2" t="s">
        <v>9</v>
      </c>
      <c r="C2659" s="2" t="s">
        <v>10</v>
      </c>
      <c r="D2659" s="2">
        <v>4400</v>
      </c>
      <c r="E2659" s="4">
        <v>27441.599999999999</v>
      </c>
      <c r="G2659" s="1"/>
    </row>
    <row r="2660" spans="1:7" x14ac:dyDescent="0.25">
      <c r="A2660" s="7">
        <v>45200</v>
      </c>
      <c r="B2660" s="2" t="s">
        <v>9</v>
      </c>
      <c r="C2660" s="2" t="s">
        <v>10</v>
      </c>
      <c r="D2660" s="2">
        <v>4500</v>
      </c>
      <c r="E2660" s="4">
        <v>57052.4</v>
      </c>
      <c r="G2660" s="1"/>
    </row>
    <row r="2661" spans="1:7" x14ac:dyDescent="0.25">
      <c r="A2661" s="7">
        <v>45200</v>
      </c>
      <c r="B2661" s="2" t="s">
        <v>9</v>
      </c>
      <c r="C2661" s="2" t="s">
        <v>10</v>
      </c>
      <c r="D2661" s="2">
        <v>4700</v>
      </c>
      <c r="E2661" s="4">
        <v>171519.38</v>
      </c>
      <c r="G2661" s="1"/>
    </row>
    <row r="2662" spans="1:7" x14ac:dyDescent="0.25">
      <c r="A2662" s="7">
        <v>45200</v>
      </c>
      <c r="B2662" s="2" t="s">
        <v>9</v>
      </c>
      <c r="C2662" s="2" t="s">
        <v>10</v>
      </c>
      <c r="D2662" s="2">
        <v>4800</v>
      </c>
      <c r="E2662" s="4">
        <v>193343.84</v>
      </c>
      <c r="G2662" s="1"/>
    </row>
    <row r="2663" spans="1:7" x14ac:dyDescent="0.25">
      <c r="A2663" s="7">
        <v>45200</v>
      </c>
      <c r="B2663" s="2" t="s">
        <v>9</v>
      </c>
      <c r="C2663" s="2" t="s">
        <v>10</v>
      </c>
      <c r="D2663" s="2">
        <v>4900</v>
      </c>
      <c r="E2663" s="4">
        <v>43628.29</v>
      </c>
      <c r="G2663" s="1"/>
    </row>
    <row r="2664" spans="1:7" x14ac:dyDescent="0.25">
      <c r="A2664" s="7">
        <v>45200</v>
      </c>
      <c r="B2664" s="2" t="s">
        <v>9</v>
      </c>
      <c r="C2664" s="2" t="s">
        <v>10</v>
      </c>
      <c r="D2664" s="2">
        <v>4950</v>
      </c>
      <c r="E2664" s="4">
        <v>36202.720000000001</v>
      </c>
      <c r="G2664" s="1"/>
    </row>
    <row r="2665" spans="1:7" x14ac:dyDescent="0.25">
      <c r="A2665" s="7">
        <v>45200</v>
      </c>
      <c r="B2665" s="2" t="s">
        <v>9</v>
      </c>
      <c r="C2665" s="2" t="s">
        <v>10</v>
      </c>
      <c r="D2665" s="2">
        <v>4999</v>
      </c>
      <c r="E2665" s="4">
        <v>-40752.22</v>
      </c>
      <c r="G2665" s="1"/>
    </row>
    <row r="2666" spans="1:7" x14ac:dyDescent="0.25">
      <c r="A2666" s="7">
        <v>45200</v>
      </c>
      <c r="B2666" s="2" t="s">
        <v>5</v>
      </c>
      <c r="C2666" s="2" t="s">
        <v>12</v>
      </c>
      <c r="D2666" s="2">
        <v>5100</v>
      </c>
      <c r="E2666" s="4">
        <v>20258.52</v>
      </c>
      <c r="G2666" s="1"/>
    </row>
    <row r="2667" spans="1:7" x14ac:dyDescent="0.25">
      <c r="A2667" s="7">
        <v>45200</v>
      </c>
      <c r="B2667" s="2" t="s">
        <v>5</v>
      </c>
      <c r="C2667" s="2" t="s">
        <v>12</v>
      </c>
      <c r="D2667" s="2">
        <v>5130</v>
      </c>
      <c r="E2667" s="4">
        <v>1209.74</v>
      </c>
      <c r="G2667" s="1"/>
    </row>
    <row r="2668" spans="1:7" x14ac:dyDescent="0.25">
      <c r="A2668" s="7">
        <v>45200</v>
      </c>
      <c r="B2668" s="2" t="s">
        <v>5</v>
      </c>
      <c r="C2668" s="2" t="s">
        <v>12</v>
      </c>
      <c r="D2668" s="2">
        <v>5140</v>
      </c>
      <c r="E2668" s="4">
        <v>488.32</v>
      </c>
      <c r="G2668" s="1"/>
    </row>
    <row r="2669" spans="1:7" x14ac:dyDescent="0.25">
      <c r="A2669" s="7">
        <v>45200</v>
      </c>
      <c r="B2669" s="2" t="s">
        <v>5</v>
      </c>
      <c r="C2669" s="2" t="s">
        <v>12</v>
      </c>
      <c r="D2669" s="2">
        <v>5200</v>
      </c>
      <c r="E2669" s="4">
        <v>1105.07</v>
      </c>
      <c r="G2669" s="1"/>
    </row>
    <row r="2670" spans="1:7" x14ac:dyDescent="0.25">
      <c r="A2670" s="7">
        <v>45200</v>
      </c>
      <c r="B2670" s="2" t="s">
        <v>5</v>
      </c>
      <c r="C2670" s="2" t="s">
        <v>12</v>
      </c>
      <c r="D2670" s="2">
        <v>5300</v>
      </c>
      <c r="E2670" s="4">
        <v>1017.52</v>
      </c>
      <c r="G2670" s="1"/>
    </row>
    <row r="2671" spans="1:7" x14ac:dyDescent="0.25">
      <c r="A2671" s="7">
        <v>45200</v>
      </c>
      <c r="B2671" s="2" t="s">
        <v>5</v>
      </c>
      <c r="C2671" s="2" t="s">
        <v>12</v>
      </c>
      <c r="D2671" s="2">
        <v>5400</v>
      </c>
      <c r="E2671" s="4">
        <v>606.66999999999996</v>
      </c>
      <c r="G2671" s="1"/>
    </row>
    <row r="2672" spans="1:7" x14ac:dyDescent="0.25">
      <c r="A2672" s="7">
        <v>45200</v>
      </c>
      <c r="B2672" s="2" t="s">
        <v>5</v>
      </c>
      <c r="C2672" s="2" t="s">
        <v>12</v>
      </c>
      <c r="D2672" s="2">
        <v>5500</v>
      </c>
      <c r="E2672" s="4">
        <v>18061.939999999999</v>
      </c>
      <c r="G2672" s="1"/>
    </row>
    <row r="2673" spans="1:7" x14ac:dyDescent="0.25">
      <c r="A2673" s="7">
        <v>45200</v>
      </c>
      <c r="B2673" s="2" t="s">
        <v>5</v>
      </c>
      <c r="C2673" s="2" t="s">
        <v>12</v>
      </c>
      <c r="D2673" s="2">
        <v>5700</v>
      </c>
      <c r="E2673" s="4">
        <v>2466.61</v>
      </c>
      <c r="G2673" s="1"/>
    </row>
    <row r="2674" spans="1:7" x14ac:dyDescent="0.25">
      <c r="A2674" s="7">
        <v>45200</v>
      </c>
      <c r="B2674" s="2" t="s">
        <v>5</v>
      </c>
      <c r="C2674" s="2" t="s">
        <v>12</v>
      </c>
      <c r="D2674" s="2">
        <v>5800</v>
      </c>
      <c r="E2674" s="4">
        <v>984.55</v>
      </c>
      <c r="G2674" s="1"/>
    </row>
    <row r="2675" spans="1:7" x14ac:dyDescent="0.25">
      <c r="A2675" s="7">
        <v>45200</v>
      </c>
      <c r="B2675" s="2" t="s">
        <v>5</v>
      </c>
      <c r="C2675" s="2" t="s">
        <v>12</v>
      </c>
      <c r="D2675" s="2">
        <v>6000</v>
      </c>
      <c r="E2675" s="4">
        <v>529.20000000000005</v>
      </c>
      <c r="G2675" s="1"/>
    </row>
    <row r="2676" spans="1:7" x14ac:dyDescent="0.25">
      <c r="A2676" s="7">
        <v>45200</v>
      </c>
      <c r="B2676" s="2" t="s">
        <v>5</v>
      </c>
      <c r="C2676" s="2" t="s">
        <v>12</v>
      </c>
      <c r="D2676" s="2">
        <v>6200</v>
      </c>
      <c r="E2676" s="4">
        <v>2332.1999999999998</v>
      </c>
      <c r="G2676" s="1"/>
    </row>
    <row r="2677" spans="1:7" x14ac:dyDescent="0.25">
      <c r="A2677" s="7">
        <v>45200</v>
      </c>
      <c r="B2677" s="2" t="s">
        <v>5</v>
      </c>
      <c r="C2677" s="2" t="s">
        <v>12</v>
      </c>
      <c r="D2677" s="2">
        <v>6400</v>
      </c>
      <c r="E2677" s="4">
        <v>3493.03</v>
      </c>
      <c r="G2677" s="1"/>
    </row>
    <row r="2678" spans="1:7" x14ac:dyDescent="0.25">
      <c r="A2678" s="7">
        <v>45200</v>
      </c>
      <c r="B2678" s="2" t="s">
        <v>5</v>
      </c>
      <c r="C2678" s="2" t="s">
        <v>12</v>
      </c>
      <c r="D2678" s="2">
        <v>6410</v>
      </c>
      <c r="E2678" s="4">
        <v>2525.61</v>
      </c>
      <c r="G2678" s="1"/>
    </row>
    <row r="2679" spans="1:7" x14ac:dyDescent="0.25">
      <c r="A2679" s="7">
        <v>45200</v>
      </c>
      <c r="B2679" s="2" t="s">
        <v>5</v>
      </c>
      <c r="C2679" s="2" t="s">
        <v>12</v>
      </c>
      <c r="D2679" s="2">
        <v>6420</v>
      </c>
      <c r="E2679" s="4">
        <v>1844.96</v>
      </c>
      <c r="G2679" s="1"/>
    </row>
    <row r="2680" spans="1:7" x14ac:dyDescent="0.25">
      <c r="A2680" s="7">
        <v>45200</v>
      </c>
      <c r="B2680" s="2" t="s">
        <v>5</v>
      </c>
      <c r="C2680" s="2" t="s">
        <v>12</v>
      </c>
      <c r="D2680" s="2">
        <v>6500</v>
      </c>
      <c r="E2680" s="4">
        <v>3029.17</v>
      </c>
      <c r="G2680" s="1"/>
    </row>
    <row r="2681" spans="1:7" x14ac:dyDescent="0.25">
      <c r="A2681" s="7">
        <v>45200</v>
      </c>
      <c r="B2681" s="2" t="s">
        <v>5</v>
      </c>
      <c r="C2681" s="2" t="s">
        <v>12</v>
      </c>
      <c r="D2681" s="2">
        <v>6600</v>
      </c>
      <c r="E2681" s="4">
        <v>5054.37</v>
      </c>
      <c r="G2681" s="1"/>
    </row>
    <row r="2682" spans="1:7" x14ac:dyDescent="0.25">
      <c r="A2682" s="7">
        <v>45200</v>
      </c>
      <c r="B2682" s="2" t="s">
        <v>5</v>
      </c>
      <c r="C2682" s="2" t="s">
        <v>12</v>
      </c>
      <c r="D2682" s="2">
        <v>6610</v>
      </c>
      <c r="E2682" s="4">
        <v>2474.63</v>
      </c>
      <c r="G2682" s="1"/>
    </row>
    <row r="2683" spans="1:7" x14ac:dyDescent="0.25">
      <c r="A2683" s="7">
        <v>45200</v>
      </c>
      <c r="B2683" s="2" t="s">
        <v>5</v>
      </c>
      <c r="C2683" s="2" t="s">
        <v>12</v>
      </c>
      <c r="D2683" s="2">
        <v>6620</v>
      </c>
      <c r="E2683" s="4">
        <v>1000.52</v>
      </c>
      <c r="G2683" s="1"/>
    </row>
    <row r="2684" spans="1:7" x14ac:dyDescent="0.25">
      <c r="A2684" s="7">
        <v>45200</v>
      </c>
      <c r="B2684" s="2" t="s">
        <v>5</v>
      </c>
      <c r="C2684" s="2" t="s">
        <v>12</v>
      </c>
      <c r="D2684" s="2">
        <v>6700</v>
      </c>
      <c r="E2684" s="4">
        <v>596.82000000000005</v>
      </c>
      <c r="G2684" s="1"/>
    </row>
    <row r="2685" spans="1:7" x14ac:dyDescent="0.25">
      <c r="A2685" s="7">
        <v>45200</v>
      </c>
      <c r="B2685" s="2" t="s">
        <v>5</v>
      </c>
      <c r="C2685" s="2" t="s">
        <v>12</v>
      </c>
      <c r="D2685" s="2">
        <v>6999</v>
      </c>
      <c r="E2685" s="4">
        <v>1637.12</v>
      </c>
      <c r="G2685" s="1"/>
    </row>
    <row r="2686" spans="1:7" x14ac:dyDescent="0.25">
      <c r="A2686" s="7">
        <v>45200</v>
      </c>
      <c r="B2686" s="2" t="s">
        <v>8</v>
      </c>
      <c r="C2686" s="2" t="s">
        <v>12</v>
      </c>
      <c r="D2686" s="2">
        <v>5100</v>
      </c>
      <c r="E2686" s="4">
        <v>20231.580000000002</v>
      </c>
      <c r="G2686" s="1"/>
    </row>
    <row r="2687" spans="1:7" x14ac:dyDescent="0.25">
      <c r="A2687" s="7">
        <v>45200</v>
      </c>
      <c r="B2687" s="2" t="s">
        <v>8</v>
      </c>
      <c r="C2687" s="2" t="s">
        <v>12</v>
      </c>
      <c r="D2687" s="2">
        <v>5130</v>
      </c>
      <c r="E2687" s="4">
        <v>1250.6300000000001</v>
      </c>
      <c r="G2687" s="1"/>
    </row>
    <row r="2688" spans="1:7" x14ac:dyDescent="0.25">
      <c r="A2688" s="7">
        <v>45200</v>
      </c>
      <c r="B2688" s="2" t="s">
        <v>8</v>
      </c>
      <c r="C2688" s="2" t="s">
        <v>12</v>
      </c>
      <c r="D2688" s="2">
        <v>5140</v>
      </c>
      <c r="E2688" s="4">
        <v>517.04</v>
      </c>
      <c r="G2688" s="1"/>
    </row>
    <row r="2689" spans="1:7" x14ac:dyDescent="0.25">
      <c r="A2689" s="7">
        <v>45200</v>
      </c>
      <c r="B2689" s="2" t="s">
        <v>8</v>
      </c>
      <c r="C2689" s="2" t="s">
        <v>12</v>
      </c>
      <c r="D2689" s="2">
        <v>5200</v>
      </c>
      <c r="E2689" s="4">
        <v>1100.9000000000001</v>
      </c>
      <c r="G2689" s="1"/>
    </row>
    <row r="2690" spans="1:7" x14ac:dyDescent="0.25">
      <c r="A2690" s="7">
        <v>45200</v>
      </c>
      <c r="B2690" s="2" t="s">
        <v>8</v>
      </c>
      <c r="C2690" s="2" t="s">
        <v>12</v>
      </c>
      <c r="D2690" s="2">
        <v>5300</v>
      </c>
      <c r="E2690" s="4">
        <v>1013.05</v>
      </c>
      <c r="G2690" s="1"/>
    </row>
    <row r="2691" spans="1:7" x14ac:dyDescent="0.25">
      <c r="A2691" s="7">
        <v>45200</v>
      </c>
      <c r="B2691" s="2" t="s">
        <v>8</v>
      </c>
      <c r="C2691" s="2" t="s">
        <v>12</v>
      </c>
      <c r="D2691" s="2">
        <v>5400</v>
      </c>
      <c r="E2691" s="4">
        <v>637.65</v>
      </c>
      <c r="G2691" s="1"/>
    </row>
    <row r="2692" spans="1:7" x14ac:dyDescent="0.25">
      <c r="A2692" s="7">
        <v>45200</v>
      </c>
      <c r="B2692" s="2" t="s">
        <v>8</v>
      </c>
      <c r="C2692" s="2" t="s">
        <v>12</v>
      </c>
      <c r="D2692" s="2">
        <v>5500</v>
      </c>
      <c r="E2692" s="4">
        <v>18758.87</v>
      </c>
      <c r="G2692" s="1"/>
    </row>
    <row r="2693" spans="1:7" x14ac:dyDescent="0.25">
      <c r="A2693" s="7">
        <v>45200</v>
      </c>
      <c r="B2693" s="2" t="s">
        <v>8</v>
      </c>
      <c r="C2693" s="2" t="s">
        <v>12</v>
      </c>
      <c r="D2693" s="2">
        <v>5700</v>
      </c>
      <c r="E2693" s="4">
        <v>2462.4299999999998</v>
      </c>
      <c r="G2693" s="1"/>
    </row>
    <row r="2694" spans="1:7" x14ac:dyDescent="0.25">
      <c r="A2694" s="7">
        <v>45200</v>
      </c>
      <c r="B2694" s="2" t="s">
        <v>8</v>
      </c>
      <c r="C2694" s="2" t="s">
        <v>12</v>
      </c>
      <c r="D2694" s="2">
        <v>5800</v>
      </c>
      <c r="E2694" s="4">
        <v>1031.52</v>
      </c>
      <c r="G2694" s="1"/>
    </row>
    <row r="2695" spans="1:7" x14ac:dyDescent="0.25">
      <c r="A2695" s="7">
        <v>45200</v>
      </c>
      <c r="B2695" s="2" t="s">
        <v>8</v>
      </c>
      <c r="C2695" s="2" t="s">
        <v>12</v>
      </c>
      <c r="D2695" s="2">
        <v>6000</v>
      </c>
      <c r="E2695" s="4">
        <v>555.53</v>
      </c>
      <c r="G2695" s="1"/>
    </row>
    <row r="2696" spans="1:7" x14ac:dyDescent="0.25">
      <c r="A2696" s="7">
        <v>45200</v>
      </c>
      <c r="B2696" s="2" t="s">
        <v>8</v>
      </c>
      <c r="C2696" s="2" t="s">
        <v>12</v>
      </c>
      <c r="D2696" s="2">
        <v>6200</v>
      </c>
      <c r="E2696" s="4">
        <v>2450.0100000000002</v>
      </c>
      <c r="G2696" s="1"/>
    </row>
    <row r="2697" spans="1:7" x14ac:dyDescent="0.25">
      <c r="A2697" s="7">
        <v>45200</v>
      </c>
      <c r="B2697" s="2" t="s">
        <v>8</v>
      </c>
      <c r="C2697" s="2" t="s">
        <v>12</v>
      </c>
      <c r="D2697" s="2">
        <v>6400</v>
      </c>
      <c r="E2697" s="4">
        <v>3706.01</v>
      </c>
      <c r="G2697" s="1"/>
    </row>
    <row r="2698" spans="1:7" x14ac:dyDescent="0.25">
      <c r="A2698" s="7">
        <v>45200</v>
      </c>
      <c r="B2698" s="2" t="s">
        <v>8</v>
      </c>
      <c r="C2698" s="2" t="s">
        <v>12</v>
      </c>
      <c r="D2698" s="2">
        <v>6410</v>
      </c>
      <c r="E2698" s="4">
        <v>2568.69</v>
      </c>
      <c r="G2698" s="1"/>
    </row>
    <row r="2699" spans="1:7" x14ac:dyDescent="0.25">
      <c r="A2699" s="7">
        <v>45200</v>
      </c>
      <c r="B2699" s="2" t="s">
        <v>8</v>
      </c>
      <c r="C2699" s="2" t="s">
        <v>12</v>
      </c>
      <c r="D2699" s="2">
        <v>6420</v>
      </c>
      <c r="E2699" s="4">
        <v>1922.78</v>
      </c>
      <c r="G2699" s="1"/>
    </row>
    <row r="2700" spans="1:7" x14ac:dyDescent="0.25">
      <c r="A2700" s="7">
        <v>45200</v>
      </c>
      <c r="B2700" s="2" t="s">
        <v>8</v>
      </c>
      <c r="C2700" s="2" t="s">
        <v>12</v>
      </c>
      <c r="D2700" s="2">
        <v>6500</v>
      </c>
      <c r="E2700" s="4">
        <v>3021.86</v>
      </c>
      <c r="G2700" s="1"/>
    </row>
    <row r="2701" spans="1:7" x14ac:dyDescent="0.25">
      <c r="A2701" s="7">
        <v>45200</v>
      </c>
      <c r="B2701" s="2" t="s">
        <v>8</v>
      </c>
      <c r="C2701" s="2" t="s">
        <v>12</v>
      </c>
      <c r="D2701" s="2">
        <v>6600</v>
      </c>
      <c r="E2701" s="4">
        <v>5212.62</v>
      </c>
      <c r="G2701" s="1"/>
    </row>
    <row r="2702" spans="1:7" x14ac:dyDescent="0.25">
      <c r="A2702" s="7">
        <v>45200</v>
      </c>
      <c r="B2702" s="2" t="s">
        <v>8</v>
      </c>
      <c r="C2702" s="2" t="s">
        <v>12</v>
      </c>
      <c r="D2702" s="2">
        <v>6610</v>
      </c>
      <c r="E2702" s="4">
        <v>2505.4499999999998</v>
      </c>
      <c r="G2702" s="1"/>
    </row>
    <row r="2703" spans="1:7" x14ac:dyDescent="0.25">
      <c r="A2703" s="7">
        <v>45200</v>
      </c>
      <c r="B2703" s="2" t="s">
        <v>8</v>
      </c>
      <c r="C2703" s="2" t="s">
        <v>12</v>
      </c>
      <c r="D2703" s="2">
        <v>6620</v>
      </c>
      <c r="E2703" s="4">
        <v>1060.8599999999999</v>
      </c>
      <c r="G2703" s="1"/>
    </row>
    <row r="2704" spans="1:7" x14ac:dyDescent="0.25">
      <c r="A2704" s="7">
        <v>45200</v>
      </c>
      <c r="B2704" s="2" t="s">
        <v>8</v>
      </c>
      <c r="C2704" s="2" t="s">
        <v>12</v>
      </c>
      <c r="D2704" s="2">
        <v>6700</v>
      </c>
      <c r="E2704" s="4">
        <v>600.29999999999995</v>
      </c>
      <c r="G2704" s="1"/>
    </row>
    <row r="2705" spans="1:7" x14ac:dyDescent="0.25">
      <c r="A2705" s="7">
        <v>45200</v>
      </c>
      <c r="B2705" s="2" t="s">
        <v>8</v>
      </c>
      <c r="C2705" s="2" t="s">
        <v>12</v>
      </c>
      <c r="D2705" s="2">
        <v>6999</v>
      </c>
      <c r="E2705" s="4">
        <v>1600.8</v>
      </c>
      <c r="G2705" s="1"/>
    </row>
    <row r="2706" spans="1:7" x14ac:dyDescent="0.25">
      <c r="A2706" s="7">
        <v>45200</v>
      </c>
      <c r="B2706" s="2" t="s">
        <v>9</v>
      </c>
      <c r="C2706" s="2" t="s">
        <v>12</v>
      </c>
      <c r="D2706" s="2">
        <v>5100</v>
      </c>
      <c r="E2706" s="4">
        <v>21425.1</v>
      </c>
      <c r="G2706" s="1"/>
    </row>
    <row r="2707" spans="1:7" x14ac:dyDescent="0.25">
      <c r="A2707" s="7">
        <v>45200</v>
      </c>
      <c r="B2707" s="2" t="s">
        <v>9</v>
      </c>
      <c r="C2707" s="2" t="s">
        <v>12</v>
      </c>
      <c r="D2707" s="2">
        <v>5130</v>
      </c>
      <c r="E2707" s="4">
        <v>1250.3499999999999</v>
      </c>
      <c r="G2707" s="1"/>
    </row>
    <row r="2708" spans="1:7" x14ac:dyDescent="0.25">
      <c r="A2708" s="7">
        <v>45200</v>
      </c>
      <c r="B2708" s="2" t="s">
        <v>9</v>
      </c>
      <c r="C2708" s="2" t="s">
        <v>12</v>
      </c>
      <c r="D2708" s="2">
        <v>5140</v>
      </c>
      <c r="E2708" s="4">
        <v>552</v>
      </c>
      <c r="G2708" s="1"/>
    </row>
    <row r="2709" spans="1:7" x14ac:dyDescent="0.25">
      <c r="A2709" s="7">
        <v>45200</v>
      </c>
      <c r="B2709" s="2" t="s">
        <v>9</v>
      </c>
      <c r="C2709" s="2" t="s">
        <v>12</v>
      </c>
      <c r="D2709" s="2">
        <v>5200</v>
      </c>
      <c r="E2709" s="4">
        <v>1143.97</v>
      </c>
      <c r="G2709" s="1"/>
    </row>
    <row r="2710" spans="1:7" x14ac:dyDescent="0.25">
      <c r="A2710" s="7">
        <v>45200</v>
      </c>
      <c r="B2710" s="2" t="s">
        <v>9</v>
      </c>
      <c r="C2710" s="2" t="s">
        <v>12</v>
      </c>
      <c r="D2710" s="2">
        <v>5300</v>
      </c>
      <c r="E2710" s="4">
        <v>1075.42</v>
      </c>
      <c r="G2710" s="1"/>
    </row>
    <row r="2711" spans="1:7" x14ac:dyDescent="0.25">
      <c r="A2711" s="7">
        <v>45200</v>
      </c>
      <c r="B2711" s="2" t="s">
        <v>9</v>
      </c>
      <c r="C2711" s="2" t="s">
        <v>12</v>
      </c>
      <c r="D2711" s="2">
        <v>5400</v>
      </c>
      <c r="E2711" s="4">
        <v>643.42999999999995</v>
      </c>
      <c r="G2711" s="1"/>
    </row>
    <row r="2712" spans="1:7" x14ac:dyDescent="0.25">
      <c r="A2712" s="7">
        <v>45200</v>
      </c>
      <c r="B2712" s="2" t="s">
        <v>9</v>
      </c>
      <c r="C2712" s="2" t="s">
        <v>12</v>
      </c>
      <c r="D2712" s="2">
        <v>5500</v>
      </c>
      <c r="E2712" s="4">
        <v>19411.509999999998</v>
      </c>
      <c r="G2712" s="1"/>
    </row>
    <row r="2713" spans="1:7" x14ac:dyDescent="0.25">
      <c r="A2713" s="7">
        <v>45200</v>
      </c>
      <c r="B2713" s="2" t="s">
        <v>9</v>
      </c>
      <c r="C2713" s="2" t="s">
        <v>12</v>
      </c>
      <c r="D2713" s="2">
        <v>5700</v>
      </c>
      <c r="E2713" s="4">
        <v>2659.04</v>
      </c>
      <c r="G2713" s="1"/>
    </row>
    <row r="2714" spans="1:7" x14ac:dyDescent="0.25">
      <c r="A2714" s="7">
        <v>45200</v>
      </c>
      <c r="B2714" s="2" t="s">
        <v>9</v>
      </c>
      <c r="C2714" s="2" t="s">
        <v>12</v>
      </c>
      <c r="D2714" s="2">
        <v>5800</v>
      </c>
      <c r="E2714" s="4">
        <v>1049.47</v>
      </c>
      <c r="G2714" s="1"/>
    </row>
    <row r="2715" spans="1:7" x14ac:dyDescent="0.25">
      <c r="A2715" s="7">
        <v>45200</v>
      </c>
      <c r="B2715" s="2" t="s">
        <v>9</v>
      </c>
      <c r="C2715" s="2" t="s">
        <v>12</v>
      </c>
      <c r="D2715" s="2">
        <v>6000</v>
      </c>
      <c r="E2715" s="4">
        <v>595.70000000000005</v>
      </c>
      <c r="G2715" s="1"/>
    </row>
    <row r="2716" spans="1:7" x14ac:dyDescent="0.25">
      <c r="A2716" s="7">
        <v>45200</v>
      </c>
      <c r="B2716" s="2" t="s">
        <v>9</v>
      </c>
      <c r="C2716" s="2" t="s">
        <v>12</v>
      </c>
      <c r="D2716" s="2">
        <v>6200</v>
      </c>
      <c r="E2716" s="4">
        <v>2568.29</v>
      </c>
      <c r="G2716" s="1"/>
    </row>
    <row r="2717" spans="1:7" x14ac:dyDescent="0.25">
      <c r="A2717" s="7">
        <v>45200</v>
      </c>
      <c r="B2717" s="2" t="s">
        <v>9</v>
      </c>
      <c r="C2717" s="2" t="s">
        <v>12</v>
      </c>
      <c r="D2717" s="2">
        <v>6400</v>
      </c>
      <c r="E2717" s="4">
        <v>3736.34</v>
      </c>
      <c r="G2717" s="1"/>
    </row>
    <row r="2718" spans="1:7" x14ac:dyDescent="0.25">
      <c r="A2718" s="7">
        <v>45200</v>
      </c>
      <c r="B2718" s="2" t="s">
        <v>9</v>
      </c>
      <c r="C2718" s="2" t="s">
        <v>12</v>
      </c>
      <c r="D2718" s="2">
        <v>6410</v>
      </c>
      <c r="E2718" s="4">
        <v>2611.85</v>
      </c>
      <c r="G2718" s="1"/>
    </row>
    <row r="2719" spans="1:7" x14ac:dyDescent="0.25">
      <c r="A2719" s="7">
        <v>45200</v>
      </c>
      <c r="B2719" s="2" t="s">
        <v>9</v>
      </c>
      <c r="C2719" s="2" t="s">
        <v>12</v>
      </c>
      <c r="D2719" s="2">
        <v>6420</v>
      </c>
      <c r="E2719" s="4">
        <v>2062.73</v>
      </c>
      <c r="G2719" s="1"/>
    </row>
    <row r="2720" spans="1:7" x14ac:dyDescent="0.25">
      <c r="A2720" s="7">
        <v>45200</v>
      </c>
      <c r="B2720" s="2" t="s">
        <v>9</v>
      </c>
      <c r="C2720" s="2" t="s">
        <v>12</v>
      </c>
      <c r="D2720" s="2">
        <v>6500</v>
      </c>
      <c r="E2720" s="4">
        <v>3128.54</v>
      </c>
      <c r="G2720" s="1"/>
    </row>
    <row r="2721" spans="1:7" x14ac:dyDescent="0.25">
      <c r="A2721" s="7">
        <v>45200</v>
      </c>
      <c r="B2721" s="2" t="s">
        <v>9</v>
      </c>
      <c r="C2721" s="2" t="s">
        <v>12</v>
      </c>
      <c r="D2721" s="2">
        <v>6600</v>
      </c>
      <c r="E2721" s="4">
        <v>5362.26</v>
      </c>
      <c r="G2721" s="1"/>
    </row>
    <row r="2722" spans="1:7" x14ac:dyDescent="0.25">
      <c r="A2722" s="7">
        <v>45200</v>
      </c>
      <c r="B2722" s="2" t="s">
        <v>9</v>
      </c>
      <c r="C2722" s="2" t="s">
        <v>12</v>
      </c>
      <c r="D2722" s="2">
        <v>6610</v>
      </c>
      <c r="E2722" s="4">
        <v>2583.13</v>
      </c>
      <c r="G2722" s="1"/>
    </row>
    <row r="2723" spans="1:7" x14ac:dyDescent="0.25">
      <c r="A2723" s="7">
        <v>45200</v>
      </c>
      <c r="B2723" s="2" t="s">
        <v>9</v>
      </c>
      <c r="C2723" s="2" t="s">
        <v>12</v>
      </c>
      <c r="D2723" s="2">
        <v>6620</v>
      </c>
      <c r="E2723" s="4">
        <v>1063.3599999999999</v>
      </c>
      <c r="G2723" s="1"/>
    </row>
    <row r="2724" spans="1:7" x14ac:dyDescent="0.25">
      <c r="A2724" s="7">
        <v>45200</v>
      </c>
      <c r="B2724" s="2" t="s">
        <v>9</v>
      </c>
      <c r="C2724" s="2" t="s">
        <v>12</v>
      </c>
      <c r="D2724" s="2">
        <v>6700</v>
      </c>
      <c r="E2724" s="4">
        <v>607</v>
      </c>
      <c r="G2724" s="1"/>
    </row>
    <row r="2725" spans="1:7" x14ac:dyDescent="0.25">
      <c r="A2725" s="7">
        <v>45200</v>
      </c>
      <c r="B2725" s="2" t="s">
        <v>9</v>
      </c>
      <c r="C2725" s="2" t="s">
        <v>12</v>
      </c>
      <c r="D2725" s="2">
        <v>6999</v>
      </c>
      <c r="E2725" s="4">
        <v>1701.49</v>
      </c>
      <c r="G2725" s="1"/>
    </row>
    <row r="2726" spans="1:7" x14ac:dyDescent="0.25">
      <c r="A2726" s="7">
        <v>45200</v>
      </c>
      <c r="B2726" s="2" t="s">
        <v>5</v>
      </c>
      <c r="C2726" s="2" t="s">
        <v>14</v>
      </c>
      <c r="D2726" s="2">
        <v>5100</v>
      </c>
      <c r="E2726" s="4">
        <v>12335.68</v>
      </c>
      <c r="G2726" s="1"/>
    </row>
    <row r="2727" spans="1:7" x14ac:dyDescent="0.25">
      <c r="A2727" s="7">
        <v>45200</v>
      </c>
      <c r="B2727" s="2" t="s">
        <v>5</v>
      </c>
      <c r="C2727" s="2" t="s">
        <v>14</v>
      </c>
      <c r="D2727" s="2">
        <v>5130</v>
      </c>
      <c r="E2727" s="4">
        <v>709.74</v>
      </c>
      <c r="G2727" s="1"/>
    </row>
    <row r="2728" spans="1:7" x14ac:dyDescent="0.25">
      <c r="A2728" s="7">
        <v>45200</v>
      </c>
      <c r="B2728" s="2" t="s">
        <v>5</v>
      </c>
      <c r="C2728" s="2" t="s">
        <v>14</v>
      </c>
      <c r="D2728" s="2">
        <v>5140</v>
      </c>
      <c r="E2728" s="4">
        <v>306.27</v>
      </c>
      <c r="G2728" s="1"/>
    </row>
    <row r="2729" spans="1:7" x14ac:dyDescent="0.25">
      <c r="A2729" s="7">
        <v>45200</v>
      </c>
      <c r="B2729" s="2" t="s">
        <v>5</v>
      </c>
      <c r="C2729" s="2" t="s">
        <v>14</v>
      </c>
      <c r="D2729" s="2">
        <v>5200</v>
      </c>
      <c r="E2729" s="4">
        <v>690.04</v>
      </c>
      <c r="G2729" s="1"/>
    </row>
    <row r="2730" spans="1:7" x14ac:dyDescent="0.25">
      <c r="A2730" s="7">
        <v>45200</v>
      </c>
      <c r="B2730" s="2" t="s">
        <v>5</v>
      </c>
      <c r="C2730" s="2" t="s">
        <v>14</v>
      </c>
      <c r="D2730" s="2">
        <v>5300</v>
      </c>
      <c r="E2730" s="4">
        <v>14654.23</v>
      </c>
      <c r="G2730" s="1"/>
    </row>
    <row r="2731" spans="1:7" x14ac:dyDescent="0.25">
      <c r="A2731" s="7">
        <v>45200</v>
      </c>
      <c r="B2731" s="2" t="s">
        <v>5</v>
      </c>
      <c r="C2731" s="2" t="s">
        <v>14</v>
      </c>
      <c r="D2731" s="2">
        <v>5400</v>
      </c>
      <c r="E2731" s="4">
        <v>407.09</v>
      </c>
      <c r="G2731" s="1"/>
    </row>
    <row r="2732" spans="1:7" x14ac:dyDescent="0.25">
      <c r="A2732" s="7">
        <v>45200</v>
      </c>
      <c r="B2732" s="2" t="s">
        <v>5</v>
      </c>
      <c r="C2732" s="2" t="s">
        <v>14</v>
      </c>
      <c r="D2732" s="2">
        <v>5500</v>
      </c>
      <c r="E2732" s="4">
        <v>11342.36</v>
      </c>
      <c r="G2732" s="1"/>
    </row>
    <row r="2733" spans="1:7" x14ac:dyDescent="0.25">
      <c r="A2733" s="7">
        <v>45200</v>
      </c>
      <c r="B2733" s="2" t="s">
        <v>5</v>
      </c>
      <c r="C2733" s="2" t="s">
        <v>14</v>
      </c>
      <c r="D2733" s="2">
        <v>5700</v>
      </c>
      <c r="E2733" s="4">
        <v>1508.13</v>
      </c>
      <c r="G2733" s="1"/>
    </row>
    <row r="2734" spans="1:7" x14ac:dyDescent="0.25">
      <c r="A2734" s="7">
        <v>45200</v>
      </c>
      <c r="B2734" s="2" t="s">
        <v>5</v>
      </c>
      <c r="C2734" s="2" t="s">
        <v>14</v>
      </c>
      <c r="D2734" s="2">
        <v>5800</v>
      </c>
      <c r="E2734" s="4">
        <v>595.45000000000005</v>
      </c>
      <c r="G2734" s="1"/>
    </row>
    <row r="2735" spans="1:7" x14ac:dyDescent="0.25">
      <c r="A2735" s="7">
        <v>45200</v>
      </c>
      <c r="B2735" s="2" t="s">
        <v>5</v>
      </c>
      <c r="C2735" s="2" t="s">
        <v>14</v>
      </c>
      <c r="D2735" s="2">
        <v>6000</v>
      </c>
      <c r="E2735" s="4">
        <v>300.66000000000003</v>
      </c>
      <c r="G2735" s="1"/>
    </row>
    <row r="2736" spans="1:7" x14ac:dyDescent="0.25">
      <c r="A2736" s="7">
        <v>45200</v>
      </c>
      <c r="B2736" s="2" t="s">
        <v>5</v>
      </c>
      <c r="C2736" s="2" t="s">
        <v>14</v>
      </c>
      <c r="D2736" s="2">
        <v>6200</v>
      </c>
      <c r="E2736" s="4">
        <v>1414.79</v>
      </c>
      <c r="G2736" s="1"/>
    </row>
    <row r="2737" spans="1:7" x14ac:dyDescent="0.25">
      <c r="A2737" s="7">
        <v>45200</v>
      </c>
      <c r="B2737" s="2" t="s">
        <v>5</v>
      </c>
      <c r="C2737" s="2" t="s">
        <v>14</v>
      </c>
      <c r="D2737" s="2">
        <v>6400</v>
      </c>
      <c r="E2737" s="4">
        <v>2154.84</v>
      </c>
      <c r="G2737" s="1"/>
    </row>
    <row r="2738" spans="1:7" x14ac:dyDescent="0.25">
      <c r="A2738" s="7">
        <v>45200</v>
      </c>
      <c r="B2738" s="2" t="s">
        <v>5</v>
      </c>
      <c r="C2738" s="2" t="s">
        <v>14</v>
      </c>
      <c r="D2738" s="2">
        <v>6410</v>
      </c>
      <c r="E2738" s="4">
        <v>1498.01</v>
      </c>
      <c r="G2738" s="1"/>
    </row>
    <row r="2739" spans="1:7" x14ac:dyDescent="0.25">
      <c r="A2739" s="7">
        <v>45200</v>
      </c>
      <c r="B2739" s="2" t="s">
        <v>5</v>
      </c>
      <c r="C2739" s="2" t="s">
        <v>14</v>
      </c>
      <c r="D2739" s="2">
        <v>6420</v>
      </c>
      <c r="E2739" s="4">
        <v>1119.55</v>
      </c>
      <c r="G2739" s="1"/>
    </row>
    <row r="2740" spans="1:7" x14ac:dyDescent="0.25">
      <c r="A2740" s="7">
        <v>45200</v>
      </c>
      <c r="B2740" s="2" t="s">
        <v>5</v>
      </c>
      <c r="C2740" s="2" t="s">
        <v>14</v>
      </c>
      <c r="D2740" s="2">
        <v>6500</v>
      </c>
      <c r="E2740" s="4">
        <v>1799.5</v>
      </c>
      <c r="G2740" s="1"/>
    </row>
    <row r="2741" spans="1:7" x14ac:dyDescent="0.25">
      <c r="A2741" s="7">
        <v>45200</v>
      </c>
      <c r="B2741" s="2" t="s">
        <v>5</v>
      </c>
      <c r="C2741" s="2" t="s">
        <v>14</v>
      </c>
      <c r="D2741" s="2">
        <v>6600</v>
      </c>
      <c r="E2741" s="4">
        <v>2984.81</v>
      </c>
      <c r="G2741" s="1"/>
    </row>
    <row r="2742" spans="1:7" x14ac:dyDescent="0.25">
      <c r="A2742" s="7">
        <v>45200</v>
      </c>
      <c r="B2742" s="2" t="s">
        <v>5</v>
      </c>
      <c r="C2742" s="2" t="s">
        <v>14</v>
      </c>
      <c r="D2742" s="2">
        <v>6610</v>
      </c>
      <c r="E2742" s="4">
        <v>1507.43</v>
      </c>
      <c r="G2742" s="1"/>
    </row>
    <row r="2743" spans="1:7" x14ac:dyDescent="0.25">
      <c r="A2743" s="7">
        <v>45200</v>
      </c>
      <c r="B2743" s="2" t="s">
        <v>5</v>
      </c>
      <c r="C2743" s="2" t="s">
        <v>14</v>
      </c>
      <c r="D2743" s="2">
        <v>6620</v>
      </c>
      <c r="E2743" s="4">
        <v>615.36</v>
      </c>
      <c r="G2743" s="1"/>
    </row>
    <row r="2744" spans="1:7" x14ac:dyDescent="0.25">
      <c r="A2744" s="7">
        <v>45200</v>
      </c>
      <c r="B2744" s="2" t="s">
        <v>5</v>
      </c>
      <c r="C2744" s="2" t="s">
        <v>14</v>
      </c>
      <c r="D2744" s="2">
        <v>6700</v>
      </c>
      <c r="E2744" s="4">
        <v>303.64999999999998</v>
      </c>
      <c r="G2744" s="1"/>
    </row>
    <row r="2745" spans="1:7" x14ac:dyDescent="0.25">
      <c r="A2745" s="7">
        <v>45200</v>
      </c>
      <c r="B2745" s="2" t="s">
        <v>5</v>
      </c>
      <c r="C2745" s="2" t="s">
        <v>14</v>
      </c>
      <c r="D2745" s="2">
        <v>6999</v>
      </c>
      <c r="E2745" s="4">
        <v>1020.12</v>
      </c>
      <c r="G2745" s="1"/>
    </row>
    <row r="2746" spans="1:7" x14ac:dyDescent="0.25">
      <c r="A2746" s="7">
        <v>45200</v>
      </c>
      <c r="B2746" s="2" t="s">
        <v>8</v>
      </c>
      <c r="C2746" s="2" t="s">
        <v>14</v>
      </c>
      <c r="D2746" s="2">
        <v>5100</v>
      </c>
      <c r="E2746" s="4">
        <v>12686.11</v>
      </c>
      <c r="G2746" s="1"/>
    </row>
    <row r="2747" spans="1:7" x14ac:dyDescent="0.25">
      <c r="A2747" s="7">
        <v>45200</v>
      </c>
      <c r="B2747" s="2" t="s">
        <v>8</v>
      </c>
      <c r="C2747" s="2" t="s">
        <v>14</v>
      </c>
      <c r="D2747" s="2">
        <v>5130</v>
      </c>
      <c r="E2747" s="4">
        <v>704.23</v>
      </c>
      <c r="G2747" s="1"/>
    </row>
    <row r="2748" spans="1:7" x14ac:dyDescent="0.25">
      <c r="A2748" s="7">
        <v>45200</v>
      </c>
      <c r="B2748" s="2" t="s">
        <v>8</v>
      </c>
      <c r="C2748" s="2" t="s">
        <v>14</v>
      </c>
      <c r="D2748" s="2">
        <v>5140</v>
      </c>
      <c r="E2748" s="4">
        <v>305.64999999999998</v>
      </c>
      <c r="G2748" s="1"/>
    </row>
    <row r="2749" spans="1:7" x14ac:dyDescent="0.25">
      <c r="A2749" s="7">
        <v>45200</v>
      </c>
      <c r="B2749" s="2" t="s">
        <v>8</v>
      </c>
      <c r="C2749" s="2" t="s">
        <v>14</v>
      </c>
      <c r="D2749" s="2">
        <v>5200</v>
      </c>
      <c r="E2749" s="4">
        <v>714.27</v>
      </c>
      <c r="G2749" s="1"/>
    </row>
    <row r="2750" spans="1:7" x14ac:dyDescent="0.25">
      <c r="A2750" s="7">
        <v>45200</v>
      </c>
      <c r="B2750" s="2" t="s">
        <v>8</v>
      </c>
      <c r="C2750" s="2" t="s">
        <v>14</v>
      </c>
      <c r="D2750" s="2">
        <v>5300</v>
      </c>
      <c r="E2750" s="4">
        <v>16454.93</v>
      </c>
      <c r="G2750" s="1"/>
    </row>
    <row r="2751" spans="1:7" x14ac:dyDescent="0.25">
      <c r="A2751" s="7">
        <v>45200</v>
      </c>
      <c r="B2751" s="2" t="s">
        <v>8</v>
      </c>
      <c r="C2751" s="2" t="s">
        <v>14</v>
      </c>
      <c r="D2751" s="2">
        <v>5400</v>
      </c>
      <c r="E2751" s="4">
        <v>399.94</v>
      </c>
      <c r="G2751" s="1"/>
    </row>
    <row r="2752" spans="1:7" x14ac:dyDescent="0.25">
      <c r="A2752" s="7">
        <v>45200</v>
      </c>
      <c r="B2752" s="2" t="s">
        <v>8</v>
      </c>
      <c r="C2752" s="2" t="s">
        <v>14</v>
      </c>
      <c r="D2752" s="2">
        <v>5500</v>
      </c>
      <c r="E2752" s="4">
        <v>11505.93</v>
      </c>
      <c r="G2752" s="1"/>
    </row>
    <row r="2753" spans="1:7" x14ac:dyDescent="0.25">
      <c r="A2753" s="7">
        <v>45200</v>
      </c>
      <c r="B2753" s="2" t="s">
        <v>8</v>
      </c>
      <c r="C2753" s="2" t="s">
        <v>14</v>
      </c>
      <c r="D2753" s="2">
        <v>5700</v>
      </c>
      <c r="E2753" s="4">
        <v>1463.83</v>
      </c>
      <c r="G2753" s="1"/>
    </row>
    <row r="2754" spans="1:7" x14ac:dyDescent="0.25">
      <c r="A2754" s="7">
        <v>45200</v>
      </c>
      <c r="B2754" s="2" t="s">
        <v>8</v>
      </c>
      <c r="C2754" s="2" t="s">
        <v>14</v>
      </c>
      <c r="D2754" s="2">
        <v>5800</v>
      </c>
      <c r="E2754" s="4">
        <v>583.08000000000004</v>
      </c>
      <c r="G2754" s="1"/>
    </row>
    <row r="2755" spans="1:7" x14ac:dyDescent="0.25">
      <c r="A2755" s="7">
        <v>45200</v>
      </c>
      <c r="B2755" s="2" t="s">
        <v>8</v>
      </c>
      <c r="C2755" s="2" t="s">
        <v>14</v>
      </c>
      <c r="D2755" s="2">
        <v>6000</v>
      </c>
      <c r="E2755" s="4">
        <v>292.43</v>
      </c>
      <c r="G2755" s="1"/>
    </row>
    <row r="2756" spans="1:7" x14ac:dyDescent="0.25">
      <c r="A2756" s="7">
        <v>45200</v>
      </c>
      <c r="B2756" s="2" t="s">
        <v>8</v>
      </c>
      <c r="C2756" s="2" t="s">
        <v>14</v>
      </c>
      <c r="D2756" s="2">
        <v>6200</v>
      </c>
      <c r="E2756" s="4">
        <v>1503.17</v>
      </c>
      <c r="G2756" s="1"/>
    </row>
    <row r="2757" spans="1:7" x14ac:dyDescent="0.25">
      <c r="A2757" s="7">
        <v>45200</v>
      </c>
      <c r="B2757" s="2" t="s">
        <v>8</v>
      </c>
      <c r="C2757" s="2" t="s">
        <v>14</v>
      </c>
      <c r="D2757" s="2">
        <v>6400</v>
      </c>
      <c r="E2757" s="4">
        <v>2207.42</v>
      </c>
      <c r="G2757" s="1"/>
    </row>
    <row r="2758" spans="1:7" x14ac:dyDescent="0.25">
      <c r="A2758" s="7">
        <v>45200</v>
      </c>
      <c r="B2758" s="2" t="s">
        <v>8</v>
      </c>
      <c r="C2758" s="2" t="s">
        <v>14</v>
      </c>
      <c r="D2758" s="2">
        <v>6410</v>
      </c>
      <c r="E2758" s="4">
        <v>1525.84</v>
      </c>
      <c r="G2758" s="1"/>
    </row>
    <row r="2759" spans="1:7" x14ac:dyDescent="0.25">
      <c r="A2759" s="7">
        <v>45200</v>
      </c>
      <c r="B2759" s="2" t="s">
        <v>8</v>
      </c>
      <c r="C2759" s="2" t="s">
        <v>14</v>
      </c>
      <c r="D2759" s="2">
        <v>6420</v>
      </c>
      <c r="E2759" s="4">
        <v>1227.3599999999999</v>
      </c>
      <c r="G2759" s="1"/>
    </row>
    <row r="2760" spans="1:7" x14ac:dyDescent="0.25">
      <c r="A2760" s="7">
        <v>45200</v>
      </c>
      <c r="B2760" s="2" t="s">
        <v>8</v>
      </c>
      <c r="C2760" s="2" t="s">
        <v>14</v>
      </c>
      <c r="D2760" s="2">
        <v>6500</v>
      </c>
      <c r="E2760" s="4">
        <v>1947.59</v>
      </c>
      <c r="G2760" s="1"/>
    </row>
    <row r="2761" spans="1:7" x14ac:dyDescent="0.25">
      <c r="A2761" s="7">
        <v>45200</v>
      </c>
      <c r="B2761" s="2" t="s">
        <v>8</v>
      </c>
      <c r="C2761" s="2" t="s">
        <v>14</v>
      </c>
      <c r="D2761" s="2">
        <v>6600</v>
      </c>
      <c r="E2761" s="4">
        <v>3079.26</v>
      </c>
      <c r="G2761" s="1"/>
    </row>
    <row r="2762" spans="1:7" x14ac:dyDescent="0.25">
      <c r="A2762" s="7">
        <v>45200</v>
      </c>
      <c r="B2762" s="2" t="s">
        <v>8</v>
      </c>
      <c r="C2762" s="2" t="s">
        <v>14</v>
      </c>
      <c r="D2762" s="2">
        <v>6610</v>
      </c>
      <c r="E2762" s="4">
        <v>1495.09</v>
      </c>
      <c r="G2762" s="1"/>
    </row>
    <row r="2763" spans="1:7" x14ac:dyDescent="0.25">
      <c r="A2763" s="7">
        <v>45200</v>
      </c>
      <c r="B2763" s="2" t="s">
        <v>8</v>
      </c>
      <c r="C2763" s="2" t="s">
        <v>14</v>
      </c>
      <c r="D2763" s="2">
        <v>6620</v>
      </c>
      <c r="E2763" s="4">
        <v>611.07000000000005</v>
      </c>
      <c r="G2763" s="1"/>
    </row>
    <row r="2764" spans="1:7" x14ac:dyDescent="0.25">
      <c r="A2764" s="7">
        <v>45200</v>
      </c>
      <c r="B2764" s="2" t="s">
        <v>8</v>
      </c>
      <c r="C2764" s="2" t="s">
        <v>14</v>
      </c>
      <c r="D2764" s="2">
        <v>6700</v>
      </c>
      <c r="E2764" s="4">
        <v>409.66</v>
      </c>
      <c r="G2764" s="1"/>
    </row>
    <row r="2765" spans="1:7" x14ac:dyDescent="0.25">
      <c r="A2765" s="7">
        <v>45200</v>
      </c>
      <c r="B2765" s="2" t="s">
        <v>8</v>
      </c>
      <c r="C2765" s="2" t="s">
        <v>14</v>
      </c>
      <c r="D2765" s="2">
        <v>6999</v>
      </c>
      <c r="E2765" s="4">
        <v>1005.65</v>
      </c>
      <c r="G2765" s="1"/>
    </row>
    <row r="2766" spans="1:7" x14ac:dyDescent="0.25">
      <c r="A2766" s="7">
        <v>45200</v>
      </c>
      <c r="B2766" s="2" t="s">
        <v>9</v>
      </c>
      <c r="C2766" s="2" t="s">
        <v>14</v>
      </c>
      <c r="D2766" s="2">
        <v>5100</v>
      </c>
      <c r="E2766" s="4">
        <v>13058.09</v>
      </c>
      <c r="G2766" s="1"/>
    </row>
    <row r="2767" spans="1:7" x14ac:dyDescent="0.25">
      <c r="A2767" s="7">
        <v>45200</v>
      </c>
      <c r="B2767" s="2" t="s">
        <v>9</v>
      </c>
      <c r="C2767" s="2" t="s">
        <v>14</v>
      </c>
      <c r="D2767" s="2">
        <v>5130</v>
      </c>
      <c r="E2767" s="4">
        <v>803.18</v>
      </c>
      <c r="G2767" s="1"/>
    </row>
    <row r="2768" spans="1:7" x14ac:dyDescent="0.25">
      <c r="A2768" s="7">
        <v>45200</v>
      </c>
      <c r="B2768" s="2" t="s">
        <v>9</v>
      </c>
      <c r="C2768" s="2" t="s">
        <v>14</v>
      </c>
      <c r="D2768" s="2">
        <v>5140</v>
      </c>
      <c r="E2768" s="4">
        <v>305.70999999999998</v>
      </c>
      <c r="G2768" s="1"/>
    </row>
    <row r="2769" spans="1:7" x14ac:dyDescent="0.25">
      <c r="A2769" s="7">
        <v>45200</v>
      </c>
      <c r="B2769" s="2" t="s">
        <v>9</v>
      </c>
      <c r="C2769" s="2" t="s">
        <v>14</v>
      </c>
      <c r="D2769" s="2">
        <v>5200</v>
      </c>
      <c r="E2769" s="4">
        <v>683.7</v>
      </c>
      <c r="G2769" s="1"/>
    </row>
    <row r="2770" spans="1:7" x14ac:dyDescent="0.25">
      <c r="A2770" s="7">
        <v>45200</v>
      </c>
      <c r="B2770" s="2" t="s">
        <v>9</v>
      </c>
      <c r="C2770" s="2" t="s">
        <v>14</v>
      </c>
      <c r="D2770" s="2">
        <v>5300</v>
      </c>
      <c r="E2770" s="4">
        <v>12158.63</v>
      </c>
      <c r="G2770" s="1"/>
    </row>
    <row r="2771" spans="1:7" x14ac:dyDescent="0.25">
      <c r="A2771" s="7">
        <v>45200</v>
      </c>
      <c r="B2771" s="2" t="s">
        <v>9</v>
      </c>
      <c r="C2771" s="2" t="s">
        <v>14</v>
      </c>
      <c r="D2771" s="2">
        <v>5400</v>
      </c>
      <c r="E2771" s="4">
        <v>406.83</v>
      </c>
      <c r="G2771" s="1"/>
    </row>
    <row r="2772" spans="1:7" x14ac:dyDescent="0.25">
      <c r="A2772" s="7">
        <v>45200</v>
      </c>
      <c r="B2772" s="2" t="s">
        <v>9</v>
      </c>
      <c r="C2772" s="2" t="s">
        <v>14</v>
      </c>
      <c r="D2772" s="2">
        <v>5500</v>
      </c>
      <c r="E2772" s="4">
        <v>12008.51</v>
      </c>
      <c r="G2772" s="1"/>
    </row>
    <row r="2773" spans="1:7" x14ac:dyDescent="0.25">
      <c r="A2773" s="7">
        <v>45200</v>
      </c>
      <c r="B2773" s="2" t="s">
        <v>9</v>
      </c>
      <c r="C2773" s="2" t="s">
        <v>14</v>
      </c>
      <c r="D2773" s="2">
        <v>5700</v>
      </c>
      <c r="E2773" s="4">
        <v>1639.23</v>
      </c>
      <c r="G2773" s="1"/>
    </row>
    <row r="2774" spans="1:7" x14ac:dyDescent="0.25">
      <c r="A2774" s="7">
        <v>45200</v>
      </c>
      <c r="B2774" s="2" t="s">
        <v>9</v>
      </c>
      <c r="C2774" s="2" t="s">
        <v>14</v>
      </c>
      <c r="D2774" s="2">
        <v>5800</v>
      </c>
      <c r="E2774" s="4">
        <v>616.6</v>
      </c>
      <c r="G2774" s="1"/>
    </row>
    <row r="2775" spans="1:7" x14ac:dyDescent="0.25">
      <c r="A2775" s="7">
        <v>45200</v>
      </c>
      <c r="B2775" s="2" t="s">
        <v>9</v>
      </c>
      <c r="C2775" s="2" t="s">
        <v>14</v>
      </c>
      <c r="D2775" s="2">
        <v>6000</v>
      </c>
      <c r="E2775" s="4">
        <v>292.89999999999998</v>
      </c>
      <c r="G2775" s="1"/>
    </row>
    <row r="2776" spans="1:7" x14ac:dyDescent="0.25">
      <c r="A2776" s="7">
        <v>45200</v>
      </c>
      <c r="B2776" s="2" t="s">
        <v>9</v>
      </c>
      <c r="C2776" s="2" t="s">
        <v>14</v>
      </c>
      <c r="D2776" s="2">
        <v>6200</v>
      </c>
      <c r="E2776" s="4">
        <v>1528.28</v>
      </c>
      <c r="G2776" s="1"/>
    </row>
    <row r="2777" spans="1:7" x14ac:dyDescent="0.25">
      <c r="A2777" s="7">
        <v>45200</v>
      </c>
      <c r="B2777" s="2" t="s">
        <v>9</v>
      </c>
      <c r="C2777" s="2" t="s">
        <v>14</v>
      </c>
      <c r="D2777" s="2">
        <v>6400</v>
      </c>
      <c r="E2777" s="4">
        <v>2148.5</v>
      </c>
      <c r="G2777" s="1"/>
    </row>
    <row r="2778" spans="1:7" x14ac:dyDescent="0.25">
      <c r="A2778" s="7">
        <v>45200</v>
      </c>
      <c r="B2778" s="2" t="s">
        <v>9</v>
      </c>
      <c r="C2778" s="2" t="s">
        <v>14</v>
      </c>
      <c r="D2778" s="2">
        <v>6410</v>
      </c>
      <c r="E2778" s="4">
        <v>1604.04</v>
      </c>
      <c r="G2778" s="1"/>
    </row>
    <row r="2779" spans="1:7" x14ac:dyDescent="0.25">
      <c r="A2779" s="7">
        <v>45200</v>
      </c>
      <c r="B2779" s="2" t="s">
        <v>9</v>
      </c>
      <c r="C2779" s="2" t="s">
        <v>14</v>
      </c>
      <c r="D2779" s="2">
        <v>6420</v>
      </c>
      <c r="E2779" s="4">
        <v>1189.3599999999999</v>
      </c>
      <c r="G2779" s="1"/>
    </row>
    <row r="2780" spans="1:7" x14ac:dyDescent="0.25">
      <c r="A2780" s="7">
        <v>45200</v>
      </c>
      <c r="B2780" s="2" t="s">
        <v>9</v>
      </c>
      <c r="C2780" s="2" t="s">
        <v>14</v>
      </c>
      <c r="D2780" s="2">
        <v>6500</v>
      </c>
      <c r="E2780" s="4">
        <v>1907.26</v>
      </c>
      <c r="G2780" s="1"/>
    </row>
    <row r="2781" spans="1:7" x14ac:dyDescent="0.25">
      <c r="A2781" s="7">
        <v>45200</v>
      </c>
      <c r="B2781" s="2" t="s">
        <v>9</v>
      </c>
      <c r="C2781" s="2" t="s">
        <v>14</v>
      </c>
      <c r="D2781" s="2">
        <v>6600</v>
      </c>
      <c r="E2781" s="4">
        <v>3272.9</v>
      </c>
      <c r="G2781" s="1"/>
    </row>
    <row r="2782" spans="1:7" x14ac:dyDescent="0.25">
      <c r="A2782" s="7">
        <v>45200</v>
      </c>
      <c r="B2782" s="2" t="s">
        <v>9</v>
      </c>
      <c r="C2782" s="2" t="s">
        <v>14</v>
      </c>
      <c r="D2782" s="2">
        <v>6610</v>
      </c>
      <c r="E2782" s="4">
        <v>1625.13</v>
      </c>
      <c r="G2782" s="1"/>
    </row>
    <row r="2783" spans="1:7" x14ac:dyDescent="0.25">
      <c r="A2783" s="7">
        <v>45200</v>
      </c>
      <c r="B2783" s="2" t="s">
        <v>9</v>
      </c>
      <c r="C2783" s="2" t="s">
        <v>14</v>
      </c>
      <c r="D2783" s="2">
        <v>6620</v>
      </c>
      <c r="E2783" s="4">
        <v>601.89</v>
      </c>
      <c r="G2783" s="1"/>
    </row>
    <row r="2784" spans="1:7" x14ac:dyDescent="0.25">
      <c r="A2784" s="7">
        <v>45200</v>
      </c>
      <c r="B2784" s="2" t="s">
        <v>9</v>
      </c>
      <c r="C2784" s="2" t="s">
        <v>14</v>
      </c>
      <c r="D2784" s="2">
        <v>6700</v>
      </c>
      <c r="E2784" s="4">
        <v>400.1</v>
      </c>
      <c r="G2784" s="1"/>
    </row>
    <row r="2785" spans="1:7" x14ac:dyDescent="0.25">
      <c r="A2785" s="7">
        <v>45200</v>
      </c>
      <c r="B2785" s="2" t="s">
        <v>9</v>
      </c>
      <c r="C2785" s="2" t="s">
        <v>14</v>
      </c>
      <c r="D2785" s="2">
        <v>6999</v>
      </c>
      <c r="E2785" s="4">
        <v>989.68</v>
      </c>
      <c r="G2785" s="1"/>
    </row>
    <row r="2786" spans="1:7" x14ac:dyDescent="0.25">
      <c r="A2786" s="7">
        <v>45231</v>
      </c>
      <c r="B2786" s="2" t="s">
        <v>5</v>
      </c>
      <c r="C2786" s="2" t="s">
        <v>6</v>
      </c>
      <c r="D2786" s="2">
        <v>3100</v>
      </c>
      <c r="E2786" s="4">
        <v>-732878.55</v>
      </c>
      <c r="G2786" s="1"/>
    </row>
    <row r="2787" spans="1:7" x14ac:dyDescent="0.25">
      <c r="A2787" s="7">
        <v>45231</v>
      </c>
      <c r="B2787" s="2" t="s">
        <v>5</v>
      </c>
      <c r="C2787" s="2" t="s">
        <v>6</v>
      </c>
      <c r="D2787" s="2">
        <v>3200</v>
      </c>
      <c r="E2787" s="4">
        <v>-706320.14</v>
      </c>
      <c r="G2787" s="1"/>
    </row>
    <row r="2788" spans="1:7" x14ac:dyDescent="0.25">
      <c r="A2788" s="7">
        <v>45231</v>
      </c>
      <c r="B2788" s="2" t="s">
        <v>5</v>
      </c>
      <c r="C2788" s="2" t="s">
        <v>6</v>
      </c>
      <c r="D2788" s="2">
        <v>3300</v>
      </c>
      <c r="E2788" s="4">
        <v>-10075.040000000001</v>
      </c>
      <c r="G2788" s="1"/>
    </row>
    <row r="2789" spans="1:7" x14ac:dyDescent="0.25">
      <c r="A2789" s="7">
        <v>45231</v>
      </c>
      <c r="B2789" s="2" t="s">
        <v>5</v>
      </c>
      <c r="C2789" s="2" t="s">
        <v>6</v>
      </c>
      <c r="D2789" s="2">
        <v>3400</v>
      </c>
      <c r="E2789" s="4">
        <v>-1012.8</v>
      </c>
      <c r="G2789" s="1"/>
    </row>
    <row r="2790" spans="1:7" x14ac:dyDescent="0.25">
      <c r="A2790" s="7">
        <v>45231</v>
      </c>
      <c r="B2790" s="2" t="s">
        <v>5</v>
      </c>
      <c r="C2790" s="2" t="s">
        <v>6</v>
      </c>
      <c r="D2790" s="2">
        <v>3900</v>
      </c>
      <c r="E2790" s="4">
        <v>-509.14</v>
      </c>
      <c r="G2790" s="1"/>
    </row>
    <row r="2791" spans="1:7" x14ac:dyDescent="0.25">
      <c r="A2791" s="7">
        <v>45231</v>
      </c>
      <c r="B2791" s="2" t="s">
        <v>8</v>
      </c>
      <c r="C2791" s="2" t="s">
        <v>6</v>
      </c>
      <c r="D2791" s="2">
        <v>3100</v>
      </c>
      <c r="E2791" s="4">
        <v>-946163.82</v>
      </c>
      <c r="G2791" s="1"/>
    </row>
    <row r="2792" spans="1:7" x14ac:dyDescent="0.25">
      <c r="A2792" s="7">
        <v>45231</v>
      </c>
      <c r="B2792" s="2" t="s">
        <v>8</v>
      </c>
      <c r="C2792" s="2" t="s">
        <v>6</v>
      </c>
      <c r="D2792" s="2">
        <v>3200</v>
      </c>
      <c r="E2792" s="4">
        <v>-913611.66</v>
      </c>
      <c r="G2792" s="1"/>
    </row>
    <row r="2793" spans="1:7" x14ac:dyDescent="0.25">
      <c r="A2793" s="7">
        <v>45231</v>
      </c>
      <c r="B2793" s="2" t="s">
        <v>8</v>
      </c>
      <c r="C2793" s="2" t="s">
        <v>6</v>
      </c>
      <c r="D2793" s="2">
        <v>3300</v>
      </c>
      <c r="E2793" s="4">
        <v>-19777.759999999998</v>
      </c>
      <c r="G2793" s="1"/>
    </row>
    <row r="2794" spans="1:7" x14ac:dyDescent="0.25">
      <c r="A2794" s="7">
        <v>45231</v>
      </c>
      <c r="B2794" s="2" t="s">
        <v>8</v>
      </c>
      <c r="C2794" s="2" t="s">
        <v>6</v>
      </c>
      <c r="D2794" s="2">
        <v>3400</v>
      </c>
      <c r="E2794" s="4">
        <v>-2008.62</v>
      </c>
      <c r="G2794" s="1"/>
    </row>
    <row r="2795" spans="1:7" x14ac:dyDescent="0.25">
      <c r="A2795" s="7">
        <v>45231</v>
      </c>
      <c r="B2795" s="2" t="s">
        <v>8</v>
      </c>
      <c r="C2795" s="2" t="s">
        <v>6</v>
      </c>
      <c r="D2795" s="2">
        <v>3900</v>
      </c>
      <c r="E2795" s="4">
        <v>-1004.68</v>
      </c>
      <c r="G2795" s="1"/>
    </row>
    <row r="2796" spans="1:7" x14ac:dyDescent="0.25">
      <c r="A2796" s="7">
        <v>45231</v>
      </c>
      <c r="B2796" s="2" t="s">
        <v>9</v>
      </c>
      <c r="C2796" s="2" t="s">
        <v>6</v>
      </c>
      <c r="D2796" s="2">
        <v>3100</v>
      </c>
      <c r="E2796" s="4">
        <v>-857838.44</v>
      </c>
      <c r="G2796" s="1"/>
    </row>
    <row r="2797" spans="1:7" x14ac:dyDescent="0.25">
      <c r="A2797" s="7">
        <v>45231</v>
      </c>
      <c r="B2797" s="2" t="s">
        <v>9</v>
      </c>
      <c r="C2797" s="2" t="s">
        <v>6</v>
      </c>
      <c r="D2797" s="2">
        <v>3200</v>
      </c>
      <c r="E2797" s="4">
        <v>-856118.32</v>
      </c>
      <c r="G2797" s="1"/>
    </row>
    <row r="2798" spans="1:7" x14ac:dyDescent="0.25">
      <c r="A2798" s="7">
        <v>45231</v>
      </c>
      <c r="B2798" s="2" t="s">
        <v>9</v>
      </c>
      <c r="C2798" s="2" t="s">
        <v>6</v>
      </c>
      <c r="D2798" s="2">
        <v>3300</v>
      </c>
      <c r="E2798" s="4">
        <v>-20195.349999999999</v>
      </c>
      <c r="G2798" s="1"/>
    </row>
    <row r="2799" spans="1:7" x14ac:dyDescent="0.25">
      <c r="A2799" s="7">
        <v>45231</v>
      </c>
      <c r="B2799" s="2" t="s">
        <v>9</v>
      </c>
      <c r="C2799" s="2" t="s">
        <v>6</v>
      </c>
      <c r="D2799" s="2">
        <v>3400</v>
      </c>
      <c r="E2799" s="4">
        <v>-3019.42</v>
      </c>
      <c r="G2799" s="1"/>
    </row>
    <row r="2800" spans="1:7" x14ac:dyDescent="0.25">
      <c r="A2800" s="7">
        <v>45231</v>
      </c>
      <c r="B2800" s="2" t="s">
        <v>9</v>
      </c>
      <c r="C2800" s="2" t="s">
        <v>6</v>
      </c>
      <c r="D2800" s="2">
        <v>3900</v>
      </c>
      <c r="E2800" s="4">
        <v>-1526.75</v>
      </c>
      <c r="G2800" s="1"/>
    </row>
    <row r="2801" spans="1:7" x14ac:dyDescent="0.25">
      <c r="A2801" s="7">
        <v>45231</v>
      </c>
      <c r="B2801" s="2" t="s">
        <v>5</v>
      </c>
      <c r="C2801" s="2" t="s">
        <v>10</v>
      </c>
      <c r="D2801" s="2">
        <v>4100</v>
      </c>
      <c r="E2801" s="4">
        <v>275968.44</v>
      </c>
      <c r="G2801" s="1"/>
    </row>
    <row r="2802" spans="1:7" x14ac:dyDescent="0.25">
      <c r="A2802" s="7">
        <v>45231</v>
      </c>
      <c r="B2802" s="2" t="s">
        <v>5</v>
      </c>
      <c r="C2802" s="2" t="s">
        <v>10</v>
      </c>
      <c r="D2802" s="2">
        <v>4110</v>
      </c>
      <c r="E2802" s="4">
        <v>62075.69</v>
      </c>
      <c r="G2802" s="1"/>
    </row>
    <row r="2803" spans="1:7" x14ac:dyDescent="0.25">
      <c r="A2803" s="7">
        <v>45231</v>
      </c>
      <c r="B2803" s="2" t="s">
        <v>5</v>
      </c>
      <c r="C2803" s="2" t="s">
        <v>10</v>
      </c>
      <c r="D2803" s="2">
        <v>4130</v>
      </c>
      <c r="E2803" s="4">
        <v>25251.85</v>
      </c>
      <c r="G2803" s="1"/>
    </row>
    <row r="2804" spans="1:7" x14ac:dyDescent="0.25">
      <c r="A2804" s="7">
        <v>45231</v>
      </c>
      <c r="B2804" s="2" t="s">
        <v>5</v>
      </c>
      <c r="C2804" s="2" t="s">
        <v>10</v>
      </c>
      <c r="D2804" s="2">
        <v>4140</v>
      </c>
      <c r="E2804" s="4">
        <v>7350.31</v>
      </c>
      <c r="G2804" s="1"/>
    </row>
    <row r="2805" spans="1:7" x14ac:dyDescent="0.25">
      <c r="A2805" s="7">
        <v>45231</v>
      </c>
      <c r="B2805" s="2" t="s">
        <v>5</v>
      </c>
      <c r="C2805" s="2" t="s">
        <v>10</v>
      </c>
      <c r="D2805" s="2">
        <v>4200</v>
      </c>
      <c r="E2805" s="4">
        <v>308504.86</v>
      </c>
      <c r="G2805" s="1"/>
    </row>
    <row r="2806" spans="1:7" x14ac:dyDescent="0.25">
      <c r="A2806" s="7">
        <v>45231</v>
      </c>
      <c r="B2806" s="2" t="s">
        <v>5</v>
      </c>
      <c r="C2806" s="2" t="s">
        <v>10</v>
      </c>
      <c r="D2806" s="2">
        <v>4300</v>
      </c>
      <c r="E2806" s="4">
        <v>25245.77</v>
      </c>
      <c r="G2806" s="1"/>
    </row>
    <row r="2807" spans="1:7" x14ac:dyDescent="0.25">
      <c r="A2807" s="7">
        <v>45231</v>
      </c>
      <c r="B2807" s="2" t="s">
        <v>5</v>
      </c>
      <c r="C2807" s="2" t="s">
        <v>10</v>
      </c>
      <c r="D2807" s="2">
        <v>4400</v>
      </c>
      <c r="E2807" s="4">
        <v>18316.91</v>
      </c>
      <c r="G2807" s="1"/>
    </row>
    <row r="2808" spans="1:7" x14ac:dyDescent="0.25">
      <c r="A2808" s="7">
        <v>45231</v>
      </c>
      <c r="B2808" s="2" t="s">
        <v>5</v>
      </c>
      <c r="C2808" s="2" t="s">
        <v>10</v>
      </c>
      <c r="D2808" s="2">
        <v>4500</v>
      </c>
      <c r="E2808" s="4">
        <v>38522.79</v>
      </c>
      <c r="G2808" s="1"/>
    </row>
    <row r="2809" spans="1:7" x14ac:dyDescent="0.25">
      <c r="A2809" s="7">
        <v>45231</v>
      </c>
      <c r="B2809" s="2" t="s">
        <v>5</v>
      </c>
      <c r="C2809" s="2" t="s">
        <v>10</v>
      </c>
      <c r="D2809" s="2">
        <v>4700</v>
      </c>
      <c r="E2809" s="4">
        <v>102879.99</v>
      </c>
      <c r="G2809" s="1"/>
    </row>
    <row r="2810" spans="1:7" x14ac:dyDescent="0.25">
      <c r="A2810" s="7">
        <v>45231</v>
      </c>
      <c r="B2810" s="2" t="s">
        <v>5</v>
      </c>
      <c r="C2810" s="2" t="s">
        <v>10</v>
      </c>
      <c r="D2810" s="2">
        <v>4800</v>
      </c>
      <c r="E2810" s="4">
        <v>173362.05</v>
      </c>
      <c r="G2810" s="1"/>
    </row>
    <row r="2811" spans="1:7" x14ac:dyDescent="0.25">
      <c r="A2811" s="7">
        <v>45231</v>
      </c>
      <c r="B2811" s="2" t="s">
        <v>5</v>
      </c>
      <c r="C2811" s="2" t="s">
        <v>10</v>
      </c>
      <c r="D2811" s="2">
        <v>4900</v>
      </c>
      <c r="E2811" s="4">
        <v>24957.62</v>
      </c>
      <c r="G2811" s="1"/>
    </row>
    <row r="2812" spans="1:7" x14ac:dyDescent="0.25">
      <c r="A2812" s="7">
        <v>45231</v>
      </c>
      <c r="B2812" s="2" t="s">
        <v>5</v>
      </c>
      <c r="C2812" s="2" t="s">
        <v>10</v>
      </c>
      <c r="D2812" s="2">
        <v>4950</v>
      </c>
      <c r="E2812" s="4">
        <v>48813.84</v>
      </c>
      <c r="G2812" s="1"/>
    </row>
    <row r="2813" spans="1:7" x14ac:dyDescent="0.25">
      <c r="A2813" s="7">
        <v>45231</v>
      </c>
      <c r="B2813" s="2" t="s">
        <v>5</v>
      </c>
      <c r="C2813" s="2" t="s">
        <v>10</v>
      </c>
      <c r="D2813" s="2">
        <v>4999</v>
      </c>
      <c r="E2813" s="4">
        <v>-48880.11</v>
      </c>
      <c r="G2813" s="1"/>
    </row>
    <row r="2814" spans="1:7" x14ac:dyDescent="0.25">
      <c r="A2814" s="7">
        <v>45231</v>
      </c>
      <c r="B2814" s="2" t="s">
        <v>8</v>
      </c>
      <c r="C2814" s="2" t="s">
        <v>10</v>
      </c>
      <c r="D2814" s="2">
        <v>4100</v>
      </c>
      <c r="E2814" s="4">
        <v>320744.88</v>
      </c>
      <c r="G2814" s="1"/>
    </row>
    <row r="2815" spans="1:7" x14ac:dyDescent="0.25">
      <c r="A2815" s="7">
        <v>45231</v>
      </c>
      <c r="B2815" s="2" t="s">
        <v>8</v>
      </c>
      <c r="C2815" s="2" t="s">
        <v>10</v>
      </c>
      <c r="D2815" s="2">
        <v>4110</v>
      </c>
      <c r="E2815" s="4">
        <v>63008.18</v>
      </c>
      <c r="G2815" s="1"/>
    </row>
    <row r="2816" spans="1:7" x14ac:dyDescent="0.25">
      <c r="A2816" s="7">
        <v>45231</v>
      </c>
      <c r="B2816" s="2" t="s">
        <v>8</v>
      </c>
      <c r="C2816" s="2" t="s">
        <v>10</v>
      </c>
      <c r="D2816" s="2">
        <v>4130</v>
      </c>
      <c r="E2816" s="4">
        <v>27581.85</v>
      </c>
      <c r="G2816" s="1"/>
    </row>
    <row r="2817" spans="1:7" x14ac:dyDescent="0.25">
      <c r="A2817" s="7">
        <v>45231</v>
      </c>
      <c r="B2817" s="2" t="s">
        <v>8</v>
      </c>
      <c r="C2817" s="2" t="s">
        <v>10</v>
      </c>
      <c r="D2817" s="2">
        <v>4140</v>
      </c>
      <c r="E2817" s="4">
        <v>12199.9</v>
      </c>
      <c r="G2817" s="1"/>
    </row>
    <row r="2818" spans="1:7" x14ac:dyDescent="0.25">
      <c r="A2818" s="7">
        <v>45231</v>
      </c>
      <c r="B2818" s="2" t="s">
        <v>8</v>
      </c>
      <c r="C2818" s="2" t="s">
        <v>10</v>
      </c>
      <c r="D2818" s="2">
        <v>4200</v>
      </c>
      <c r="E2818" s="4">
        <v>333826.12</v>
      </c>
      <c r="G2818" s="1"/>
    </row>
    <row r="2819" spans="1:7" x14ac:dyDescent="0.25">
      <c r="A2819" s="7">
        <v>45231</v>
      </c>
      <c r="B2819" s="2" t="s">
        <v>8</v>
      </c>
      <c r="C2819" s="2" t="s">
        <v>10</v>
      </c>
      <c r="D2819" s="2">
        <v>4300</v>
      </c>
      <c r="E2819" s="4">
        <v>45290.96</v>
      </c>
      <c r="G2819" s="1"/>
    </row>
    <row r="2820" spans="1:7" x14ac:dyDescent="0.25">
      <c r="A2820" s="7">
        <v>45231</v>
      </c>
      <c r="B2820" s="2" t="s">
        <v>8</v>
      </c>
      <c r="C2820" s="2" t="s">
        <v>10</v>
      </c>
      <c r="D2820" s="2">
        <v>4400</v>
      </c>
      <c r="E2820" s="4">
        <v>30620.39</v>
      </c>
      <c r="G2820" s="1"/>
    </row>
    <row r="2821" spans="1:7" x14ac:dyDescent="0.25">
      <c r="A2821" s="7">
        <v>45231</v>
      </c>
      <c r="B2821" s="2" t="s">
        <v>8</v>
      </c>
      <c r="C2821" s="2" t="s">
        <v>10</v>
      </c>
      <c r="D2821" s="2">
        <v>4500</v>
      </c>
      <c r="E2821" s="4">
        <v>53525.57</v>
      </c>
      <c r="G2821" s="1"/>
    </row>
    <row r="2822" spans="1:7" x14ac:dyDescent="0.25">
      <c r="A2822" s="7">
        <v>45231</v>
      </c>
      <c r="B2822" s="2" t="s">
        <v>8</v>
      </c>
      <c r="C2822" s="2" t="s">
        <v>10</v>
      </c>
      <c r="D2822" s="2">
        <v>4700</v>
      </c>
      <c r="E2822" s="4">
        <v>149130.69</v>
      </c>
      <c r="G2822" s="1"/>
    </row>
    <row r="2823" spans="1:7" x14ac:dyDescent="0.25">
      <c r="A2823" s="7">
        <v>45231</v>
      </c>
      <c r="B2823" s="2" t="s">
        <v>8</v>
      </c>
      <c r="C2823" s="2" t="s">
        <v>10</v>
      </c>
      <c r="D2823" s="2">
        <v>4800</v>
      </c>
      <c r="E2823" s="4">
        <v>176246.8</v>
      </c>
      <c r="G2823" s="1"/>
    </row>
    <row r="2824" spans="1:7" x14ac:dyDescent="0.25">
      <c r="A2824" s="7">
        <v>45231</v>
      </c>
      <c r="B2824" s="2" t="s">
        <v>8</v>
      </c>
      <c r="C2824" s="2" t="s">
        <v>10</v>
      </c>
      <c r="D2824" s="2">
        <v>4900</v>
      </c>
      <c r="E2824" s="4">
        <v>37293.379999999997</v>
      </c>
      <c r="G2824" s="1"/>
    </row>
    <row r="2825" spans="1:7" x14ac:dyDescent="0.25">
      <c r="A2825" s="7">
        <v>45231</v>
      </c>
      <c r="B2825" s="2" t="s">
        <v>8</v>
      </c>
      <c r="C2825" s="2" t="s">
        <v>10</v>
      </c>
      <c r="D2825" s="2">
        <v>4950</v>
      </c>
      <c r="E2825" s="4">
        <v>39423.160000000003</v>
      </c>
      <c r="G2825" s="1"/>
    </row>
    <row r="2826" spans="1:7" x14ac:dyDescent="0.25">
      <c r="A2826" s="7">
        <v>45231</v>
      </c>
      <c r="B2826" s="2" t="s">
        <v>8</v>
      </c>
      <c r="C2826" s="2" t="s">
        <v>10</v>
      </c>
      <c r="D2826" s="2">
        <v>4999</v>
      </c>
      <c r="E2826" s="4">
        <v>-39863.050000000003</v>
      </c>
      <c r="G2826" s="1"/>
    </row>
    <row r="2827" spans="1:7" x14ac:dyDescent="0.25">
      <c r="A2827" s="7">
        <v>45231</v>
      </c>
      <c r="B2827" s="2" t="s">
        <v>9</v>
      </c>
      <c r="C2827" s="2" t="s">
        <v>10</v>
      </c>
      <c r="D2827" s="2">
        <v>4100</v>
      </c>
      <c r="E2827" s="4">
        <v>354209.67</v>
      </c>
      <c r="G2827" s="1"/>
    </row>
    <row r="2828" spans="1:7" x14ac:dyDescent="0.25">
      <c r="A2828" s="7">
        <v>45231</v>
      </c>
      <c r="B2828" s="2" t="s">
        <v>9</v>
      </c>
      <c r="C2828" s="2" t="s">
        <v>10</v>
      </c>
      <c r="D2828" s="2">
        <v>4110</v>
      </c>
      <c r="E2828" s="4">
        <v>67959.63</v>
      </c>
      <c r="G2828" s="1"/>
    </row>
    <row r="2829" spans="1:7" x14ac:dyDescent="0.25">
      <c r="A2829" s="7">
        <v>45231</v>
      </c>
      <c r="B2829" s="2" t="s">
        <v>9</v>
      </c>
      <c r="C2829" s="2" t="s">
        <v>10</v>
      </c>
      <c r="D2829" s="2">
        <v>4130</v>
      </c>
      <c r="E2829" s="4">
        <v>33869.74</v>
      </c>
      <c r="G2829" s="1"/>
    </row>
    <row r="2830" spans="1:7" x14ac:dyDescent="0.25">
      <c r="A2830" s="7">
        <v>45231</v>
      </c>
      <c r="B2830" s="2" t="s">
        <v>9</v>
      </c>
      <c r="C2830" s="2" t="s">
        <v>10</v>
      </c>
      <c r="D2830" s="2">
        <v>4140</v>
      </c>
      <c r="E2830" s="4">
        <v>14335.89</v>
      </c>
      <c r="G2830" s="1"/>
    </row>
    <row r="2831" spans="1:7" x14ac:dyDescent="0.25">
      <c r="A2831" s="7">
        <v>45231</v>
      </c>
      <c r="B2831" s="2" t="s">
        <v>9</v>
      </c>
      <c r="C2831" s="2" t="s">
        <v>10</v>
      </c>
      <c r="D2831" s="2">
        <v>4200</v>
      </c>
      <c r="E2831" s="4">
        <v>364260.91</v>
      </c>
      <c r="G2831" s="1"/>
    </row>
    <row r="2832" spans="1:7" x14ac:dyDescent="0.25">
      <c r="A2832" s="7">
        <v>45231</v>
      </c>
      <c r="B2832" s="2" t="s">
        <v>9</v>
      </c>
      <c r="C2832" s="2" t="s">
        <v>10</v>
      </c>
      <c r="D2832" s="2">
        <v>4300</v>
      </c>
      <c r="E2832" s="4">
        <v>51025.279999999999</v>
      </c>
      <c r="G2832" s="1"/>
    </row>
    <row r="2833" spans="1:7" x14ac:dyDescent="0.25">
      <c r="A2833" s="7">
        <v>45231</v>
      </c>
      <c r="B2833" s="2" t="s">
        <v>9</v>
      </c>
      <c r="C2833" s="2" t="s">
        <v>10</v>
      </c>
      <c r="D2833" s="2">
        <v>4400</v>
      </c>
      <c r="E2833" s="4">
        <v>27700.95</v>
      </c>
      <c r="G2833" s="1"/>
    </row>
    <row r="2834" spans="1:7" x14ac:dyDescent="0.25">
      <c r="A2834" s="7">
        <v>45231</v>
      </c>
      <c r="B2834" s="2" t="s">
        <v>9</v>
      </c>
      <c r="C2834" s="2" t="s">
        <v>10</v>
      </c>
      <c r="D2834" s="2">
        <v>4500</v>
      </c>
      <c r="E2834" s="4">
        <v>56277.02</v>
      </c>
      <c r="G2834" s="1"/>
    </row>
    <row r="2835" spans="1:7" x14ac:dyDescent="0.25">
      <c r="A2835" s="7">
        <v>45231</v>
      </c>
      <c r="B2835" s="2" t="s">
        <v>9</v>
      </c>
      <c r="C2835" s="2" t="s">
        <v>10</v>
      </c>
      <c r="D2835" s="2">
        <v>4700</v>
      </c>
      <c r="E2835" s="4">
        <v>173918.48</v>
      </c>
      <c r="G2835" s="1"/>
    </row>
    <row r="2836" spans="1:7" x14ac:dyDescent="0.25">
      <c r="A2836" s="7">
        <v>45231</v>
      </c>
      <c r="B2836" s="2" t="s">
        <v>9</v>
      </c>
      <c r="C2836" s="2" t="s">
        <v>10</v>
      </c>
      <c r="D2836" s="2">
        <v>4800</v>
      </c>
      <c r="E2836" s="4">
        <v>195089.93</v>
      </c>
      <c r="G2836" s="1"/>
    </row>
    <row r="2837" spans="1:7" x14ac:dyDescent="0.25">
      <c r="A2837" s="7">
        <v>45231</v>
      </c>
      <c r="B2837" s="2" t="s">
        <v>9</v>
      </c>
      <c r="C2837" s="2" t="s">
        <v>10</v>
      </c>
      <c r="D2837" s="2">
        <v>4900</v>
      </c>
      <c r="E2837" s="4">
        <v>44629.440000000002</v>
      </c>
      <c r="G2837" s="1"/>
    </row>
    <row r="2838" spans="1:7" x14ac:dyDescent="0.25">
      <c r="A2838" s="7">
        <v>45231</v>
      </c>
      <c r="B2838" s="2" t="s">
        <v>9</v>
      </c>
      <c r="C2838" s="2" t="s">
        <v>10</v>
      </c>
      <c r="D2838" s="2">
        <v>4950</v>
      </c>
      <c r="E2838" s="4">
        <v>37825.86</v>
      </c>
      <c r="G2838" s="1"/>
    </row>
    <row r="2839" spans="1:7" x14ac:dyDescent="0.25">
      <c r="A2839" s="7">
        <v>45231</v>
      </c>
      <c r="B2839" s="2" t="s">
        <v>9</v>
      </c>
      <c r="C2839" s="2" t="s">
        <v>10</v>
      </c>
      <c r="D2839" s="2">
        <v>4999</v>
      </c>
      <c r="E2839" s="4">
        <v>42067.48</v>
      </c>
      <c r="G2839" s="1"/>
    </row>
    <row r="2840" spans="1:7" x14ac:dyDescent="0.25">
      <c r="A2840" s="7">
        <v>45231</v>
      </c>
      <c r="B2840" s="2" t="s">
        <v>5</v>
      </c>
      <c r="C2840" s="2" t="s">
        <v>12</v>
      </c>
      <c r="D2840" s="2">
        <v>5100</v>
      </c>
      <c r="E2840" s="4">
        <v>19774.75</v>
      </c>
      <c r="G2840" s="1"/>
    </row>
    <row r="2841" spans="1:7" x14ac:dyDescent="0.25">
      <c r="A2841" s="7">
        <v>45231</v>
      </c>
      <c r="B2841" s="2" t="s">
        <v>5</v>
      </c>
      <c r="C2841" s="2" t="s">
        <v>12</v>
      </c>
      <c r="D2841" s="2">
        <v>5130</v>
      </c>
      <c r="E2841" s="4">
        <v>1192.79</v>
      </c>
      <c r="G2841" s="1"/>
    </row>
    <row r="2842" spans="1:7" x14ac:dyDescent="0.25">
      <c r="A2842" s="7">
        <v>45231</v>
      </c>
      <c r="B2842" s="2" t="s">
        <v>5</v>
      </c>
      <c r="C2842" s="2" t="s">
        <v>12</v>
      </c>
      <c r="D2842" s="2">
        <v>5140</v>
      </c>
      <c r="E2842" s="4">
        <v>487.17</v>
      </c>
      <c r="G2842" s="1"/>
    </row>
    <row r="2843" spans="1:7" x14ac:dyDescent="0.25">
      <c r="A2843" s="7">
        <v>45231</v>
      </c>
      <c r="B2843" s="2" t="s">
        <v>5</v>
      </c>
      <c r="C2843" s="2" t="s">
        <v>12</v>
      </c>
      <c r="D2843" s="2">
        <v>5200</v>
      </c>
      <c r="E2843" s="4">
        <v>1101.3599999999999</v>
      </c>
      <c r="G2843" s="1"/>
    </row>
    <row r="2844" spans="1:7" x14ac:dyDescent="0.25">
      <c r="A2844" s="7">
        <v>45231</v>
      </c>
      <c r="B2844" s="2" t="s">
        <v>5</v>
      </c>
      <c r="C2844" s="2" t="s">
        <v>12</v>
      </c>
      <c r="D2844" s="2">
        <v>5300</v>
      </c>
      <c r="E2844" s="4">
        <v>973.76</v>
      </c>
      <c r="G2844" s="1"/>
    </row>
    <row r="2845" spans="1:7" x14ac:dyDescent="0.25">
      <c r="A2845" s="7">
        <v>45231</v>
      </c>
      <c r="B2845" s="2" t="s">
        <v>5</v>
      </c>
      <c r="C2845" s="2" t="s">
        <v>12</v>
      </c>
      <c r="D2845" s="2">
        <v>5400</v>
      </c>
      <c r="E2845" s="4">
        <v>586</v>
      </c>
      <c r="G2845" s="1"/>
    </row>
    <row r="2846" spans="1:7" x14ac:dyDescent="0.25">
      <c r="A2846" s="7">
        <v>45231</v>
      </c>
      <c r="B2846" s="2" t="s">
        <v>5</v>
      </c>
      <c r="C2846" s="2" t="s">
        <v>12</v>
      </c>
      <c r="D2846" s="2">
        <v>5500</v>
      </c>
      <c r="E2846" s="4">
        <v>18963.82</v>
      </c>
      <c r="G2846" s="1"/>
    </row>
    <row r="2847" spans="1:7" x14ac:dyDescent="0.25">
      <c r="A2847" s="7">
        <v>45231</v>
      </c>
      <c r="B2847" s="2" t="s">
        <v>5</v>
      </c>
      <c r="C2847" s="2" t="s">
        <v>12</v>
      </c>
      <c r="D2847" s="2">
        <v>5700</v>
      </c>
      <c r="E2847" s="4">
        <v>2489.7399999999998</v>
      </c>
      <c r="G2847" s="1"/>
    </row>
    <row r="2848" spans="1:7" x14ac:dyDescent="0.25">
      <c r="A2848" s="7">
        <v>45231</v>
      </c>
      <c r="B2848" s="2" t="s">
        <v>5</v>
      </c>
      <c r="C2848" s="2" t="s">
        <v>12</v>
      </c>
      <c r="D2848" s="2">
        <v>5800</v>
      </c>
      <c r="E2848" s="4">
        <v>1015.95</v>
      </c>
      <c r="G2848" s="1"/>
    </row>
    <row r="2849" spans="1:7" x14ac:dyDescent="0.25">
      <c r="A2849" s="7">
        <v>45231</v>
      </c>
      <c r="B2849" s="2" t="s">
        <v>5</v>
      </c>
      <c r="C2849" s="2" t="s">
        <v>12</v>
      </c>
      <c r="D2849" s="2">
        <v>6000</v>
      </c>
      <c r="E2849" s="4">
        <v>551.35</v>
      </c>
      <c r="G2849" s="1"/>
    </row>
    <row r="2850" spans="1:7" x14ac:dyDescent="0.25">
      <c r="A2850" s="7">
        <v>45231</v>
      </c>
      <c r="B2850" s="2" t="s">
        <v>5</v>
      </c>
      <c r="C2850" s="2" t="s">
        <v>12</v>
      </c>
      <c r="D2850" s="2">
        <v>6200</v>
      </c>
      <c r="E2850" s="4">
        <v>2360.19</v>
      </c>
      <c r="G2850" s="1"/>
    </row>
    <row r="2851" spans="1:7" x14ac:dyDescent="0.25">
      <c r="A2851" s="7">
        <v>45231</v>
      </c>
      <c r="B2851" s="2" t="s">
        <v>5</v>
      </c>
      <c r="C2851" s="2" t="s">
        <v>12</v>
      </c>
      <c r="D2851" s="2">
        <v>6400</v>
      </c>
      <c r="E2851" s="4">
        <v>3545.78</v>
      </c>
      <c r="G2851" s="1"/>
    </row>
    <row r="2852" spans="1:7" x14ac:dyDescent="0.25">
      <c r="A2852" s="7">
        <v>45231</v>
      </c>
      <c r="B2852" s="2" t="s">
        <v>5</v>
      </c>
      <c r="C2852" s="2" t="s">
        <v>12</v>
      </c>
      <c r="D2852" s="2">
        <v>6410</v>
      </c>
      <c r="E2852" s="4">
        <v>2534.14</v>
      </c>
      <c r="G2852" s="1"/>
    </row>
    <row r="2853" spans="1:7" x14ac:dyDescent="0.25">
      <c r="A2853" s="7">
        <v>45231</v>
      </c>
      <c r="B2853" s="2" t="s">
        <v>5</v>
      </c>
      <c r="C2853" s="2" t="s">
        <v>12</v>
      </c>
      <c r="D2853" s="2">
        <v>6420</v>
      </c>
      <c r="E2853" s="4">
        <v>1907.6</v>
      </c>
      <c r="G2853" s="1"/>
    </row>
    <row r="2854" spans="1:7" x14ac:dyDescent="0.25">
      <c r="A2854" s="7">
        <v>45231</v>
      </c>
      <c r="B2854" s="2" t="s">
        <v>5</v>
      </c>
      <c r="C2854" s="2" t="s">
        <v>12</v>
      </c>
      <c r="D2854" s="2">
        <v>6500</v>
      </c>
      <c r="E2854" s="4">
        <v>2956.48</v>
      </c>
      <c r="G2854" s="1"/>
    </row>
    <row r="2855" spans="1:7" x14ac:dyDescent="0.25">
      <c r="A2855" s="7">
        <v>45231</v>
      </c>
      <c r="B2855" s="2" t="s">
        <v>5</v>
      </c>
      <c r="C2855" s="2" t="s">
        <v>12</v>
      </c>
      <c r="D2855" s="2">
        <v>6600</v>
      </c>
      <c r="E2855" s="4">
        <v>5066.3999999999996</v>
      </c>
      <c r="G2855" s="1"/>
    </row>
    <row r="2856" spans="1:7" x14ac:dyDescent="0.25">
      <c r="A2856" s="7">
        <v>45231</v>
      </c>
      <c r="B2856" s="2" t="s">
        <v>5</v>
      </c>
      <c r="C2856" s="2" t="s">
        <v>12</v>
      </c>
      <c r="D2856" s="2">
        <v>6610</v>
      </c>
      <c r="E2856" s="4">
        <v>2474.46</v>
      </c>
      <c r="G2856" s="1"/>
    </row>
    <row r="2857" spans="1:7" x14ac:dyDescent="0.25">
      <c r="A2857" s="7">
        <v>45231</v>
      </c>
      <c r="B2857" s="2" t="s">
        <v>5</v>
      </c>
      <c r="C2857" s="2" t="s">
        <v>12</v>
      </c>
      <c r="D2857" s="2">
        <v>6620</v>
      </c>
      <c r="E2857" s="4">
        <v>976.37</v>
      </c>
      <c r="G2857" s="1"/>
    </row>
    <row r="2858" spans="1:7" x14ac:dyDescent="0.25">
      <c r="A2858" s="7">
        <v>45231</v>
      </c>
      <c r="B2858" s="2" t="s">
        <v>5</v>
      </c>
      <c r="C2858" s="2" t="s">
        <v>12</v>
      </c>
      <c r="D2858" s="2">
        <v>6700</v>
      </c>
      <c r="E2858" s="4">
        <v>563.65</v>
      </c>
      <c r="G2858" s="1"/>
    </row>
    <row r="2859" spans="1:7" x14ac:dyDescent="0.25">
      <c r="A2859" s="7">
        <v>45231</v>
      </c>
      <c r="B2859" s="2" t="s">
        <v>5</v>
      </c>
      <c r="C2859" s="2" t="s">
        <v>12</v>
      </c>
      <c r="D2859" s="2">
        <v>6999</v>
      </c>
      <c r="E2859" s="4">
        <v>1631.63</v>
      </c>
      <c r="G2859" s="1"/>
    </row>
    <row r="2860" spans="1:7" x14ac:dyDescent="0.25">
      <c r="A2860" s="7">
        <v>45231</v>
      </c>
      <c r="B2860" s="2" t="s">
        <v>8</v>
      </c>
      <c r="C2860" s="2" t="s">
        <v>12</v>
      </c>
      <c r="D2860" s="2">
        <v>5100</v>
      </c>
      <c r="E2860" s="4">
        <v>20954.650000000001</v>
      </c>
      <c r="G2860" s="1"/>
    </row>
    <row r="2861" spans="1:7" x14ac:dyDescent="0.25">
      <c r="A2861" s="7">
        <v>45231</v>
      </c>
      <c r="B2861" s="2" t="s">
        <v>8</v>
      </c>
      <c r="C2861" s="2" t="s">
        <v>12</v>
      </c>
      <c r="D2861" s="2">
        <v>5130</v>
      </c>
      <c r="E2861" s="4">
        <v>1231.19</v>
      </c>
      <c r="G2861" s="1"/>
    </row>
    <row r="2862" spans="1:7" x14ac:dyDescent="0.25">
      <c r="A2862" s="7">
        <v>45231</v>
      </c>
      <c r="B2862" s="2" t="s">
        <v>8</v>
      </c>
      <c r="C2862" s="2" t="s">
        <v>12</v>
      </c>
      <c r="D2862" s="2">
        <v>5140</v>
      </c>
      <c r="E2862" s="4">
        <v>529.82000000000005</v>
      </c>
      <c r="G2862" s="1"/>
    </row>
    <row r="2863" spans="1:7" x14ac:dyDescent="0.25">
      <c r="A2863" s="7">
        <v>45231</v>
      </c>
      <c r="B2863" s="2" t="s">
        <v>8</v>
      </c>
      <c r="C2863" s="2" t="s">
        <v>12</v>
      </c>
      <c r="D2863" s="2">
        <v>5200</v>
      </c>
      <c r="E2863" s="4">
        <v>1131.71</v>
      </c>
      <c r="G2863" s="1"/>
    </row>
    <row r="2864" spans="1:7" x14ac:dyDescent="0.25">
      <c r="A2864" s="7">
        <v>45231</v>
      </c>
      <c r="B2864" s="2" t="s">
        <v>8</v>
      </c>
      <c r="C2864" s="2" t="s">
        <v>12</v>
      </c>
      <c r="D2864" s="2">
        <v>5300</v>
      </c>
      <c r="E2864" s="4">
        <v>1032.8699999999999</v>
      </c>
      <c r="G2864" s="1"/>
    </row>
    <row r="2865" spans="1:7" x14ac:dyDescent="0.25">
      <c r="A2865" s="7">
        <v>45231</v>
      </c>
      <c r="B2865" s="2" t="s">
        <v>8</v>
      </c>
      <c r="C2865" s="2" t="s">
        <v>12</v>
      </c>
      <c r="D2865" s="2">
        <v>5400</v>
      </c>
      <c r="E2865" s="4">
        <v>624.67999999999995</v>
      </c>
      <c r="G2865" s="1"/>
    </row>
    <row r="2866" spans="1:7" x14ac:dyDescent="0.25">
      <c r="A2866" s="7">
        <v>45231</v>
      </c>
      <c r="B2866" s="2" t="s">
        <v>8</v>
      </c>
      <c r="C2866" s="2" t="s">
        <v>12</v>
      </c>
      <c r="D2866" s="2">
        <v>5500</v>
      </c>
      <c r="E2866" s="4">
        <v>19612.88</v>
      </c>
      <c r="G2866" s="1"/>
    </row>
    <row r="2867" spans="1:7" x14ac:dyDescent="0.25">
      <c r="A2867" s="7">
        <v>45231</v>
      </c>
      <c r="B2867" s="2" t="s">
        <v>8</v>
      </c>
      <c r="C2867" s="2" t="s">
        <v>12</v>
      </c>
      <c r="D2867" s="2">
        <v>5700</v>
      </c>
      <c r="E2867" s="4">
        <v>2512.12</v>
      </c>
      <c r="G2867" s="1"/>
    </row>
    <row r="2868" spans="1:7" x14ac:dyDescent="0.25">
      <c r="A2868" s="7">
        <v>45231</v>
      </c>
      <c r="B2868" s="2" t="s">
        <v>8</v>
      </c>
      <c r="C2868" s="2" t="s">
        <v>12</v>
      </c>
      <c r="D2868" s="2">
        <v>5800</v>
      </c>
      <c r="E2868" s="4">
        <v>1043.73</v>
      </c>
      <c r="G2868" s="1"/>
    </row>
    <row r="2869" spans="1:7" x14ac:dyDescent="0.25">
      <c r="A2869" s="7">
        <v>45231</v>
      </c>
      <c r="B2869" s="2" t="s">
        <v>8</v>
      </c>
      <c r="C2869" s="2" t="s">
        <v>12</v>
      </c>
      <c r="D2869" s="2">
        <v>6000</v>
      </c>
      <c r="E2869" s="4">
        <v>570.55999999999995</v>
      </c>
      <c r="G2869" s="1"/>
    </row>
    <row r="2870" spans="1:7" x14ac:dyDescent="0.25">
      <c r="A2870" s="7">
        <v>45231</v>
      </c>
      <c r="B2870" s="2" t="s">
        <v>8</v>
      </c>
      <c r="C2870" s="2" t="s">
        <v>12</v>
      </c>
      <c r="D2870" s="2">
        <v>6200</v>
      </c>
      <c r="E2870" s="4">
        <v>2535.27</v>
      </c>
      <c r="G2870" s="1"/>
    </row>
    <row r="2871" spans="1:7" x14ac:dyDescent="0.25">
      <c r="A2871" s="7">
        <v>45231</v>
      </c>
      <c r="B2871" s="2" t="s">
        <v>8</v>
      </c>
      <c r="C2871" s="2" t="s">
        <v>12</v>
      </c>
      <c r="D2871" s="2">
        <v>6400</v>
      </c>
      <c r="E2871" s="4">
        <v>3521.73</v>
      </c>
      <c r="G2871" s="1"/>
    </row>
    <row r="2872" spans="1:7" x14ac:dyDescent="0.25">
      <c r="A2872" s="7">
        <v>45231</v>
      </c>
      <c r="B2872" s="2" t="s">
        <v>8</v>
      </c>
      <c r="C2872" s="2" t="s">
        <v>12</v>
      </c>
      <c r="D2872" s="2">
        <v>6410</v>
      </c>
      <c r="E2872" s="4">
        <v>2642.11</v>
      </c>
      <c r="G2872" s="1"/>
    </row>
    <row r="2873" spans="1:7" x14ac:dyDescent="0.25">
      <c r="A2873" s="7">
        <v>45231</v>
      </c>
      <c r="B2873" s="2" t="s">
        <v>8</v>
      </c>
      <c r="C2873" s="2" t="s">
        <v>12</v>
      </c>
      <c r="D2873" s="2">
        <v>6420</v>
      </c>
      <c r="E2873" s="4">
        <v>2015.2</v>
      </c>
      <c r="G2873" s="1"/>
    </row>
    <row r="2874" spans="1:7" x14ac:dyDescent="0.25">
      <c r="A2874" s="7">
        <v>45231</v>
      </c>
      <c r="B2874" s="2" t="s">
        <v>8</v>
      </c>
      <c r="C2874" s="2" t="s">
        <v>12</v>
      </c>
      <c r="D2874" s="2">
        <v>6500</v>
      </c>
      <c r="E2874" s="4">
        <v>3008.57</v>
      </c>
      <c r="G2874" s="1"/>
    </row>
    <row r="2875" spans="1:7" x14ac:dyDescent="0.25">
      <c r="A2875" s="7">
        <v>45231</v>
      </c>
      <c r="B2875" s="2" t="s">
        <v>8</v>
      </c>
      <c r="C2875" s="2" t="s">
        <v>12</v>
      </c>
      <c r="D2875" s="2">
        <v>6600</v>
      </c>
      <c r="E2875" s="4">
        <v>5269.34</v>
      </c>
      <c r="G2875" s="1"/>
    </row>
    <row r="2876" spans="1:7" x14ac:dyDescent="0.25">
      <c r="A2876" s="7">
        <v>45231</v>
      </c>
      <c r="B2876" s="2" t="s">
        <v>8</v>
      </c>
      <c r="C2876" s="2" t="s">
        <v>12</v>
      </c>
      <c r="D2876" s="2">
        <v>6610</v>
      </c>
      <c r="E2876" s="4">
        <v>2558.09</v>
      </c>
      <c r="G2876" s="1"/>
    </row>
    <row r="2877" spans="1:7" x14ac:dyDescent="0.25">
      <c r="A2877" s="7">
        <v>45231</v>
      </c>
      <c r="B2877" s="2" t="s">
        <v>8</v>
      </c>
      <c r="C2877" s="2" t="s">
        <v>12</v>
      </c>
      <c r="D2877" s="2">
        <v>6620</v>
      </c>
      <c r="E2877" s="4">
        <v>1014.65</v>
      </c>
      <c r="G2877" s="1"/>
    </row>
    <row r="2878" spans="1:7" x14ac:dyDescent="0.25">
      <c r="A2878" s="7">
        <v>45231</v>
      </c>
      <c r="B2878" s="2" t="s">
        <v>8</v>
      </c>
      <c r="C2878" s="2" t="s">
        <v>12</v>
      </c>
      <c r="D2878" s="2">
        <v>6700</v>
      </c>
      <c r="E2878" s="4">
        <v>586.25</v>
      </c>
      <c r="G2878" s="1"/>
    </row>
    <row r="2879" spans="1:7" x14ac:dyDescent="0.25">
      <c r="A2879" s="7">
        <v>45231</v>
      </c>
      <c r="B2879" s="2" t="s">
        <v>8</v>
      </c>
      <c r="C2879" s="2" t="s">
        <v>12</v>
      </c>
      <c r="D2879" s="2">
        <v>6999</v>
      </c>
      <c r="E2879" s="4">
        <v>1611.1</v>
      </c>
      <c r="G2879" s="1"/>
    </row>
    <row r="2880" spans="1:7" x14ac:dyDescent="0.25">
      <c r="A2880" s="7">
        <v>45231</v>
      </c>
      <c r="B2880" s="2" t="s">
        <v>9</v>
      </c>
      <c r="C2880" s="2" t="s">
        <v>12</v>
      </c>
      <c r="D2880" s="2">
        <v>5100</v>
      </c>
      <c r="E2880" s="4">
        <v>21616.35</v>
      </c>
      <c r="G2880" s="1"/>
    </row>
    <row r="2881" spans="1:7" x14ac:dyDescent="0.25">
      <c r="A2881" s="7">
        <v>45231</v>
      </c>
      <c r="B2881" s="2" t="s">
        <v>9</v>
      </c>
      <c r="C2881" s="2" t="s">
        <v>12</v>
      </c>
      <c r="D2881" s="2">
        <v>5130</v>
      </c>
      <c r="E2881" s="4">
        <v>1285.31</v>
      </c>
      <c r="G2881" s="1"/>
    </row>
    <row r="2882" spans="1:7" x14ac:dyDescent="0.25">
      <c r="A2882" s="7">
        <v>45231</v>
      </c>
      <c r="B2882" s="2" t="s">
        <v>9</v>
      </c>
      <c r="C2882" s="2" t="s">
        <v>12</v>
      </c>
      <c r="D2882" s="2">
        <v>5140</v>
      </c>
      <c r="E2882" s="4">
        <v>529.62</v>
      </c>
      <c r="G2882" s="1"/>
    </row>
    <row r="2883" spans="1:7" x14ac:dyDescent="0.25">
      <c r="A2883" s="7">
        <v>45231</v>
      </c>
      <c r="B2883" s="2" t="s">
        <v>9</v>
      </c>
      <c r="C2883" s="2" t="s">
        <v>12</v>
      </c>
      <c r="D2883" s="2">
        <v>5200</v>
      </c>
      <c r="E2883" s="4">
        <v>1182.32</v>
      </c>
      <c r="G2883" s="1"/>
    </row>
    <row r="2884" spans="1:7" x14ac:dyDescent="0.25">
      <c r="A2884" s="7">
        <v>45231</v>
      </c>
      <c r="B2884" s="2" t="s">
        <v>9</v>
      </c>
      <c r="C2884" s="2" t="s">
        <v>12</v>
      </c>
      <c r="D2884" s="2">
        <v>5300</v>
      </c>
      <c r="E2884" s="4">
        <v>1052.77</v>
      </c>
      <c r="G2884" s="1"/>
    </row>
    <row r="2885" spans="1:7" x14ac:dyDescent="0.25">
      <c r="A2885" s="7">
        <v>45231</v>
      </c>
      <c r="B2885" s="2" t="s">
        <v>9</v>
      </c>
      <c r="C2885" s="2" t="s">
        <v>12</v>
      </c>
      <c r="D2885" s="2">
        <v>5400</v>
      </c>
      <c r="E2885" s="4">
        <v>623.05999999999995</v>
      </c>
      <c r="G2885" s="1"/>
    </row>
    <row r="2886" spans="1:7" x14ac:dyDescent="0.25">
      <c r="A2886" s="7">
        <v>45231</v>
      </c>
      <c r="B2886" s="2" t="s">
        <v>9</v>
      </c>
      <c r="C2886" s="2" t="s">
        <v>12</v>
      </c>
      <c r="D2886" s="2">
        <v>5500</v>
      </c>
      <c r="E2886" s="4">
        <v>19493.09</v>
      </c>
      <c r="G2886" s="1"/>
    </row>
    <row r="2887" spans="1:7" x14ac:dyDescent="0.25">
      <c r="A2887" s="7">
        <v>45231</v>
      </c>
      <c r="B2887" s="2" t="s">
        <v>9</v>
      </c>
      <c r="C2887" s="2" t="s">
        <v>12</v>
      </c>
      <c r="D2887" s="2">
        <v>5700</v>
      </c>
      <c r="E2887" s="4">
        <v>2579.98</v>
      </c>
      <c r="G2887" s="1"/>
    </row>
    <row r="2888" spans="1:7" x14ac:dyDescent="0.25">
      <c r="A2888" s="7">
        <v>45231</v>
      </c>
      <c r="B2888" s="2" t="s">
        <v>9</v>
      </c>
      <c r="C2888" s="2" t="s">
        <v>12</v>
      </c>
      <c r="D2888" s="2">
        <v>5800</v>
      </c>
      <c r="E2888" s="4">
        <v>1041.33</v>
      </c>
      <c r="G2888" s="1"/>
    </row>
    <row r="2889" spans="1:7" x14ac:dyDescent="0.25">
      <c r="A2889" s="7">
        <v>45231</v>
      </c>
      <c r="B2889" s="2" t="s">
        <v>9</v>
      </c>
      <c r="C2889" s="2" t="s">
        <v>12</v>
      </c>
      <c r="D2889" s="2">
        <v>6000</v>
      </c>
      <c r="E2889" s="4">
        <v>568.41</v>
      </c>
      <c r="G2889" s="1"/>
    </row>
    <row r="2890" spans="1:7" x14ac:dyDescent="0.25">
      <c r="A2890" s="7">
        <v>45231</v>
      </c>
      <c r="B2890" s="2" t="s">
        <v>9</v>
      </c>
      <c r="C2890" s="2" t="s">
        <v>12</v>
      </c>
      <c r="D2890" s="2">
        <v>6200</v>
      </c>
      <c r="E2890" s="4">
        <v>2487.14</v>
      </c>
      <c r="G2890" s="1"/>
    </row>
    <row r="2891" spans="1:7" x14ac:dyDescent="0.25">
      <c r="A2891" s="7">
        <v>45231</v>
      </c>
      <c r="B2891" s="2" t="s">
        <v>9</v>
      </c>
      <c r="C2891" s="2" t="s">
        <v>12</v>
      </c>
      <c r="D2891" s="2">
        <v>6400</v>
      </c>
      <c r="E2891" s="4">
        <v>3769.4</v>
      </c>
      <c r="G2891" s="1"/>
    </row>
    <row r="2892" spans="1:7" x14ac:dyDescent="0.25">
      <c r="A2892" s="7">
        <v>45231</v>
      </c>
      <c r="B2892" s="2" t="s">
        <v>9</v>
      </c>
      <c r="C2892" s="2" t="s">
        <v>12</v>
      </c>
      <c r="D2892" s="2">
        <v>6410</v>
      </c>
      <c r="E2892" s="4">
        <v>2630.19</v>
      </c>
      <c r="G2892" s="1"/>
    </row>
    <row r="2893" spans="1:7" x14ac:dyDescent="0.25">
      <c r="A2893" s="7">
        <v>45231</v>
      </c>
      <c r="B2893" s="2" t="s">
        <v>9</v>
      </c>
      <c r="C2893" s="2" t="s">
        <v>12</v>
      </c>
      <c r="D2893" s="2">
        <v>6420</v>
      </c>
      <c r="E2893" s="4">
        <v>1980.52</v>
      </c>
      <c r="G2893" s="1"/>
    </row>
    <row r="2894" spans="1:7" x14ac:dyDescent="0.25">
      <c r="A2894" s="7">
        <v>45231</v>
      </c>
      <c r="B2894" s="2" t="s">
        <v>9</v>
      </c>
      <c r="C2894" s="2" t="s">
        <v>12</v>
      </c>
      <c r="D2894" s="2">
        <v>6500</v>
      </c>
      <c r="E2894" s="4">
        <v>3137.03</v>
      </c>
      <c r="G2894" s="1"/>
    </row>
    <row r="2895" spans="1:7" x14ac:dyDescent="0.25">
      <c r="A2895" s="7">
        <v>45231</v>
      </c>
      <c r="B2895" s="2" t="s">
        <v>9</v>
      </c>
      <c r="C2895" s="2" t="s">
        <v>12</v>
      </c>
      <c r="D2895" s="2">
        <v>6600</v>
      </c>
      <c r="E2895" s="4">
        <v>5364.19</v>
      </c>
      <c r="G2895" s="1"/>
    </row>
    <row r="2896" spans="1:7" x14ac:dyDescent="0.25">
      <c r="A2896" s="7">
        <v>45231</v>
      </c>
      <c r="B2896" s="2" t="s">
        <v>9</v>
      </c>
      <c r="C2896" s="2" t="s">
        <v>12</v>
      </c>
      <c r="D2896" s="2">
        <v>6610</v>
      </c>
      <c r="E2896" s="4">
        <v>2594.13</v>
      </c>
      <c r="G2896" s="1"/>
    </row>
    <row r="2897" spans="1:7" x14ac:dyDescent="0.25">
      <c r="A2897" s="7">
        <v>45231</v>
      </c>
      <c r="B2897" s="2" t="s">
        <v>9</v>
      </c>
      <c r="C2897" s="2" t="s">
        <v>12</v>
      </c>
      <c r="D2897" s="2">
        <v>6620</v>
      </c>
      <c r="E2897" s="4">
        <v>1059.8</v>
      </c>
      <c r="G2897" s="1"/>
    </row>
    <row r="2898" spans="1:7" x14ac:dyDescent="0.25">
      <c r="A2898" s="7">
        <v>45231</v>
      </c>
      <c r="B2898" s="2" t="s">
        <v>9</v>
      </c>
      <c r="C2898" s="2" t="s">
        <v>12</v>
      </c>
      <c r="D2898" s="2">
        <v>6700</v>
      </c>
      <c r="E2898" s="4">
        <v>617.72</v>
      </c>
      <c r="G2898" s="1"/>
    </row>
    <row r="2899" spans="1:7" x14ac:dyDescent="0.25">
      <c r="A2899" s="7">
        <v>45231</v>
      </c>
      <c r="B2899" s="2" t="s">
        <v>9</v>
      </c>
      <c r="C2899" s="2" t="s">
        <v>12</v>
      </c>
      <c r="D2899" s="2">
        <v>6999</v>
      </c>
      <c r="E2899" s="4">
        <v>1674.64</v>
      </c>
      <c r="G2899" s="1"/>
    </row>
    <row r="2900" spans="1:7" x14ac:dyDescent="0.25">
      <c r="A2900" s="7">
        <v>45231</v>
      </c>
      <c r="B2900" s="2" t="s">
        <v>5</v>
      </c>
      <c r="C2900" s="2" t="s">
        <v>14</v>
      </c>
      <c r="D2900" s="2">
        <v>5100</v>
      </c>
      <c r="E2900" s="4">
        <v>12351.11</v>
      </c>
      <c r="G2900" s="1"/>
    </row>
    <row r="2901" spans="1:7" x14ac:dyDescent="0.25">
      <c r="A2901" s="7">
        <v>45231</v>
      </c>
      <c r="B2901" s="2" t="s">
        <v>5</v>
      </c>
      <c r="C2901" s="2" t="s">
        <v>14</v>
      </c>
      <c r="D2901" s="2">
        <v>5130</v>
      </c>
      <c r="E2901" s="4">
        <v>713.9</v>
      </c>
      <c r="G2901" s="1"/>
    </row>
    <row r="2902" spans="1:7" x14ac:dyDescent="0.25">
      <c r="A2902" s="7">
        <v>45231</v>
      </c>
      <c r="B2902" s="2" t="s">
        <v>5</v>
      </c>
      <c r="C2902" s="2" t="s">
        <v>14</v>
      </c>
      <c r="D2902" s="2">
        <v>5140</v>
      </c>
      <c r="E2902" s="4">
        <v>308.98</v>
      </c>
      <c r="G2902" s="1"/>
    </row>
    <row r="2903" spans="1:7" x14ac:dyDescent="0.25">
      <c r="A2903" s="7">
        <v>45231</v>
      </c>
      <c r="B2903" s="2" t="s">
        <v>5</v>
      </c>
      <c r="C2903" s="2" t="s">
        <v>14</v>
      </c>
      <c r="D2903" s="2">
        <v>5200</v>
      </c>
      <c r="E2903" s="4">
        <v>715.18</v>
      </c>
      <c r="G2903" s="1"/>
    </row>
    <row r="2904" spans="1:7" x14ac:dyDescent="0.25">
      <c r="A2904" s="7">
        <v>45231</v>
      </c>
      <c r="B2904" s="2" t="s">
        <v>5</v>
      </c>
      <c r="C2904" s="2" t="s">
        <v>14</v>
      </c>
      <c r="D2904" s="2">
        <v>5300</v>
      </c>
      <c r="E2904" s="4">
        <v>14603.74</v>
      </c>
      <c r="G2904" s="1"/>
    </row>
    <row r="2905" spans="1:7" x14ac:dyDescent="0.25">
      <c r="A2905" s="7">
        <v>45231</v>
      </c>
      <c r="B2905" s="2" t="s">
        <v>5</v>
      </c>
      <c r="C2905" s="2" t="s">
        <v>14</v>
      </c>
      <c r="D2905" s="2">
        <v>5400</v>
      </c>
      <c r="E2905" s="4">
        <v>390.8</v>
      </c>
      <c r="G2905" s="1"/>
    </row>
    <row r="2906" spans="1:7" x14ac:dyDescent="0.25">
      <c r="A2906" s="7">
        <v>45231</v>
      </c>
      <c r="B2906" s="2" t="s">
        <v>5</v>
      </c>
      <c r="C2906" s="2" t="s">
        <v>14</v>
      </c>
      <c r="D2906" s="2">
        <v>5500</v>
      </c>
      <c r="E2906" s="4">
        <v>11266.27</v>
      </c>
      <c r="G2906" s="1"/>
    </row>
    <row r="2907" spans="1:7" x14ac:dyDescent="0.25">
      <c r="A2907" s="7">
        <v>45231</v>
      </c>
      <c r="B2907" s="2" t="s">
        <v>5</v>
      </c>
      <c r="C2907" s="2" t="s">
        <v>14</v>
      </c>
      <c r="D2907" s="2">
        <v>5700</v>
      </c>
      <c r="E2907" s="4">
        <v>1498.47</v>
      </c>
      <c r="G2907" s="1"/>
    </row>
    <row r="2908" spans="1:7" x14ac:dyDescent="0.25">
      <c r="A2908" s="7">
        <v>45231</v>
      </c>
      <c r="B2908" s="2" t="s">
        <v>5</v>
      </c>
      <c r="C2908" s="2" t="s">
        <v>14</v>
      </c>
      <c r="D2908" s="2">
        <v>5800</v>
      </c>
      <c r="E2908" s="4">
        <v>604.07000000000005</v>
      </c>
      <c r="G2908" s="1"/>
    </row>
    <row r="2909" spans="1:7" x14ac:dyDescent="0.25">
      <c r="A2909" s="7">
        <v>45231</v>
      </c>
      <c r="B2909" s="2" t="s">
        <v>5</v>
      </c>
      <c r="C2909" s="2" t="s">
        <v>14</v>
      </c>
      <c r="D2909" s="2">
        <v>6000</v>
      </c>
      <c r="E2909" s="4">
        <v>300.94</v>
      </c>
      <c r="G2909" s="1"/>
    </row>
    <row r="2910" spans="1:7" x14ac:dyDescent="0.25">
      <c r="A2910" s="7">
        <v>45231</v>
      </c>
      <c r="B2910" s="2" t="s">
        <v>5</v>
      </c>
      <c r="C2910" s="2" t="s">
        <v>14</v>
      </c>
      <c r="D2910" s="2">
        <v>6200</v>
      </c>
      <c r="E2910" s="4">
        <v>1422.88</v>
      </c>
      <c r="G2910" s="1"/>
    </row>
    <row r="2911" spans="1:7" x14ac:dyDescent="0.25">
      <c r="A2911" s="7">
        <v>45231</v>
      </c>
      <c r="B2911" s="2" t="s">
        <v>5</v>
      </c>
      <c r="C2911" s="2" t="s">
        <v>14</v>
      </c>
      <c r="D2911" s="2">
        <v>6400</v>
      </c>
      <c r="E2911" s="4">
        <v>2117.94</v>
      </c>
      <c r="G2911" s="1"/>
    </row>
    <row r="2912" spans="1:7" x14ac:dyDescent="0.25">
      <c r="A2912" s="7">
        <v>45231</v>
      </c>
      <c r="B2912" s="2" t="s">
        <v>5</v>
      </c>
      <c r="C2912" s="2" t="s">
        <v>14</v>
      </c>
      <c r="D2912" s="2">
        <v>6410</v>
      </c>
      <c r="E2912" s="4">
        <v>1504.31</v>
      </c>
      <c r="G2912" s="1"/>
    </row>
    <row r="2913" spans="1:7" x14ac:dyDescent="0.25">
      <c r="A2913" s="7">
        <v>45231</v>
      </c>
      <c r="B2913" s="2" t="s">
        <v>5</v>
      </c>
      <c r="C2913" s="2" t="s">
        <v>14</v>
      </c>
      <c r="D2913" s="2">
        <v>6420</v>
      </c>
      <c r="E2913" s="4">
        <v>1103.2</v>
      </c>
      <c r="G2913" s="1"/>
    </row>
    <row r="2914" spans="1:7" x14ac:dyDescent="0.25">
      <c r="A2914" s="7">
        <v>45231</v>
      </c>
      <c r="B2914" s="2" t="s">
        <v>5</v>
      </c>
      <c r="C2914" s="2" t="s">
        <v>14</v>
      </c>
      <c r="D2914" s="2">
        <v>6500</v>
      </c>
      <c r="E2914" s="4">
        <v>1849.84</v>
      </c>
      <c r="G2914" s="1"/>
    </row>
    <row r="2915" spans="1:7" x14ac:dyDescent="0.25">
      <c r="A2915" s="7">
        <v>45231</v>
      </c>
      <c r="B2915" s="2" t="s">
        <v>5</v>
      </c>
      <c r="C2915" s="2" t="s">
        <v>14</v>
      </c>
      <c r="D2915" s="2">
        <v>6600</v>
      </c>
      <c r="E2915" s="4">
        <v>2972.09</v>
      </c>
      <c r="G2915" s="1"/>
    </row>
    <row r="2916" spans="1:7" x14ac:dyDescent="0.25">
      <c r="A2916" s="7">
        <v>45231</v>
      </c>
      <c r="B2916" s="2" t="s">
        <v>5</v>
      </c>
      <c r="C2916" s="2" t="s">
        <v>14</v>
      </c>
      <c r="D2916" s="2">
        <v>6610</v>
      </c>
      <c r="E2916" s="4">
        <v>1528.11</v>
      </c>
      <c r="G2916" s="1"/>
    </row>
    <row r="2917" spans="1:7" x14ac:dyDescent="0.25">
      <c r="A2917" s="7">
        <v>45231</v>
      </c>
      <c r="B2917" s="2" t="s">
        <v>5</v>
      </c>
      <c r="C2917" s="2" t="s">
        <v>14</v>
      </c>
      <c r="D2917" s="2">
        <v>6620</v>
      </c>
      <c r="E2917" s="4">
        <v>612.36</v>
      </c>
      <c r="G2917" s="1"/>
    </row>
    <row r="2918" spans="1:7" x14ac:dyDescent="0.25">
      <c r="A2918" s="7">
        <v>45231</v>
      </c>
      <c r="B2918" s="2" t="s">
        <v>5</v>
      </c>
      <c r="C2918" s="2" t="s">
        <v>14</v>
      </c>
      <c r="D2918" s="2">
        <v>6700</v>
      </c>
      <c r="E2918" s="4">
        <v>296.45</v>
      </c>
      <c r="G2918" s="1"/>
    </row>
    <row r="2919" spans="1:7" x14ac:dyDescent="0.25">
      <c r="A2919" s="7">
        <v>45231</v>
      </c>
      <c r="B2919" s="2" t="s">
        <v>5</v>
      </c>
      <c r="C2919" s="2" t="s">
        <v>14</v>
      </c>
      <c r="D2919" s="2">
        <v>6999</v>
      </c>
      <c r="E2919" s="4">
        <v>986.71</v>
      </c>
      <c r="G2919" s="1"/>
    </row>
    <row r="2920" spans="1:7" x14ac:dyDescent="0.25">
      <c r="A2920" s="7">
        <v>45231</v>
      </c>
      <c r="B2920" s="2" t="s">
        <v>8</v>
      </c>
      <c r="C2920" s="2" t="s">
        <v>14</v>
      </c>
      <c r="D2920" s="2">
        <v>5100</v>
      </c>
      <c r="E2920" s="4">
        <v>12578.64</v>
      </c>
      <c r="G2920" s="1"/>
    </row>
    <row r="2921" spans="1:7" x14ac:dyDescent="0.25">
      <c r="A2921" s="7">
        <v>45231</v>
      </c>
      <c r="B2921" s="2" t="s">
        <v>8</v>
      </c>
      <c r="C2921" s="2" t="s">
        <v>14</v>
      </c>
      <c r="D2921" s="2">
        <v>5130</v>
      </c>
      <c r="E2921" s="4">
        <v>707.76</v>
      </c>
      <c r="G2921" s="1"/>
    </row>
    <row r="2922" spans="1:7" x14ac:dyDescent="0.25">
      <c r="A2922" s="7">
        <v>45231</v>
      </c>
      <c r="B2922" s="2" t="s">
        <v>8</v>
      </c>
      <c r="C2922" s="2" t="s">
        <v>14</v>
      </c>
      <c r="D2922" s="2">
        <v>5140</v>
      </c>
      <c r="E2922" s="4">
        <v>305.98</v>
      </c>
      <c r="G2922" s="1"/>
    </row>
    <row r="2923" spans="1:7" x14ac:dyDescent="0.25">
      <c r="A2923" s="7">
        <v>45231</v>
      </c>
      <c r="B2923" s="2" t="s">
        <v>8</v>
      </c>
      <c r="C2923" s="2" t="s">
        <v>14</v>
      </c>
      <c r="D2923" s="2">
        <v>5200</v>
      </c>
      <c r="E2923" s="4">
        <v>692.71</v>
      </c>
      <c r="G2923" s="1"/>
    </row>
    <row r="2924" spans="1:7" x14ac:dyDescent="0.25">
      <c r="A2924" s="7">
        <v>45231</v>
      </c>
      <c r="B2924" s="2" t="s">
        <v>8</v>
      </c>
      <c r="C2924" s="2" t="s">
        <v>14</v>
      </c>
      <c r="D2924" s="2">
        <v>5300</v>
      </c>
      <c r="E2924" s="4">
        <v>15756.92</v>
      </c>
      <c r="G2924" s="1"/>
    </row>
    <row r="2925" spans="1:7" x14ac:dyDescent="0.25">
      <c r="A2925" s="7">
        <v>45231</v>
      </c>
      <c r="B2925" s="2" t="s">
        <v>8</v>
      </c>
      <c r="C2925" s="2" t="s">
        <v>14</v>
      </c>
      <c r="D2925" s="2">
        <v>5400</v>
      </c>
      <c r="E2925" s="4">
        <v>410.05</v>
      </c>
      <c r="G2925" s="1"/>
    </row>
    <row r="2926" spans="1:7" x14ac:dyDescent="0.25">
      <c r="A2926" s="7">
        <v>45231</v>
      </c>
      <c r="B2926" s="2" t="s">
        <v>8</v>
      </c>
      <c r="C2926" s="2" t="s">
        <v>14</v>
      </c>
      <c r="D2926" s="2">
        <v>5500</v>
      </c>
      <c r="E2926" s="4">
        <v>11607.06</v>
      </c>
      <c r="G2926" s="1"/>
    </row>
    <row r="2927" spans="1:7" x14ac:dyDescent="0.25">
      <c r="A2927" s="7">
        <v>45231</v>
      </c>
      <c r="B2927" s="2" t="s">
        <v>8</v>
      </c>
      <c r="C2927" s="2" t="s">
        <v>14</v>
      </c>
      <c r="D2927" s="2">
        <v>5700</v>
      </c>
      <c r="E2927" s="4">
        <v>1467.84</v>
      </c>
      <c r="G2927" s="1"/>
    </row>
    <row r="2928" spans="1:7" x14ac:dyDescent="0.25">
      <c r="A2928" s="7">
        <v>45231</v>
      </c>
      <c r="B2928" s="2" t="s">
        <v>8</v>
      </c>
      <c r="C2928" s="2" t="s">
        <v>14</v>
      </c>
      <c r="D2928" s="2">
        <v>5800</v>
      </c>
      <c r="E2928" s="4">
        <v>608.63</v>
      </c>
      <c r="G2928" s="1"/>
    </row>
    <row r="2929" spans="1:7" x14ac:dyDescent="0.25">
      <c r="A2929" s="7">
        <v>45231</v>
      </c>
      <c r="B2929" s="2" t="s">
        <v>8</v>
      </c>
      <c r="C2929" s="2" t="s">
        <v>14</v>
      </c>
      <c r="D2929" s="2">
        <v>6000</v>
      </c>
      <c r="E2929" s="4">
        <v>306.39999999999998</v>
      </c>
      <c r="G2929" s="1"/>
    </row>
    <row r="2930" spans="1:7" x14ac:dyDescent="0.25">
      <c r="A2930" s="7">
        <v>45231</v>
      </c>
      <c r="B2930" s="2" t="s">
        <v>8</v>
      </c>
      <c r="C2930" s="2" t="s">
        <v>14</v>
      </c>
      <c r="D2930" s="2">
        <v>6200</v>
      </c>
      <c r="E2930" s="4">
        <v>1471.52</v>
      </c>
      <c r="G2930" s="1"/>
    </row>
    <row r="2931" spans="1:7" x14ac:dyDescent="0.25">
      <c r="A2931" s="7">
        <v>45231</v>
      </c>
      <c r="B2931" s="2" t="s">
        <v>8</v>
      </c>
      <c r="C2931" s="2" t="s">
        <v>14</v>
      </c>
      <c r="D2931" s="2">
        <v>6400</v>
      </c>
      <c r="E2931" s="4">
        <v>2158.7399999999998</v>
      </c>
      <c r="G2931" s="1"/>
    </row>
    <row r="2932" spans="1:7" x14ac:dyDescent="0.25">
      <c r="A2932" s="7">
        <v>45231</v>
      </c>
      <c r="B2932" s="2" t="s">
        <v>8</v>
      </c>
      <c r="C2932" s="2" t="s">
        <v>14</v>
      </c>
      <c r="D2932" s="2">
        <v>6410</v>
      </c>
      <c r="E2932" s="4">
        <v>1458.23</v>
      </c>
      <c r="G2932" s="1"/>
    </row>
    <row r="2933" spans="1:7" x14ac:dyDescent="0.25">
      <c r="A2933" s="7">
        <v>45231</v>
      </c>
      <c r="B2933" s="2" t="s">
        <v>8</v>
      </c>
      <c r="C2933" s="2" t="s">
        <v>14</v>
      </c>
      <c r="D2933" s="2">
        <v>6420</v>
      </c>
      <c r="E2933" s="4">
        <v>1181.58</v>
      </c>
      <c r="G2933" s="1"/>
    </row>
    <row r="2934" spans="1:7" x14ac:dyDescent="0.25">
      <c r="A2934" s="7">
        <v>45231</v>
      </c>
      <c r="B2934" s="2" t="s">
        <v>8</v>
      </c>
      <c r="C2934" s="2" t="s">
        <v>14</v>
      </c>
      <c r="D2934" s="2">
        <v>6500</v>
      </c>
      <c r="E2934" s="4">
        <v>1861.11</v>
      </c>
      <c r="G2934" s="1"/>
    </row>
    <row r="2935" spans="1:7" x14ac:dyDescent="0.25">
      <c r="A2935" s="7">
        <v>45231</v>
      </c>
      <c r="B2935" s="2" t="s">
        <v>8</v>
      </c>
      <c r="C2935" s="2" t="s">
        <v>14</v>
      </c>
      <c r="D2935" s="2">
        <v>6600</v>
      </c>
      <c r="E2935" s="4">
        <v>3126.85</v>
      </c>
      <c r="G2935" s="1"/>
    </row>
    <row r="2936" spans="1:7" x14ac:dyDescent="0.25">
      <c r="A2936" s="7">
        <v>45231</v>
      </c>
      <c r="B2936" s="2" t="s">
        <v>8</v>
      </c>
      <c r="C2936" s="2" t="s">
        <v>14</v>
      </c>
      <c r="D2936" s="2">
        <v>6610</v>
      </c>
      <c r="E2936" s="4">
        <v>1475.88</v>
      </c>
      <c r="G2936" s="1"/>
    </row>
    <row r="2937" spans="1:7" x14ac:dyDescent="0.25">
      <c r="A2937" s="7">
        <v>45231</v>
      </c>
      <c r="B2937" s="2" t="s">
        <v>8</v>
      </c>
      <c r="C2937" s="2" t="s">
        <v>14</v>
      </c>
      <c r="D2937" s="2">
        <v>6620</v>
      </c>
      <c r="E2937" s="4">
        <v>590.51</v>
      </c>
      <c r="G2937" s="1"/>
    </row>
    <row r="2938" spans="1:7" x14ac:dyDescent="0.25">
      <c r="A2938" s="7">
        <v>45231</v>
      </c>
      <c r="B2938" s="2" t="s">
        <v>8</v>
      </c>
      <c r="C2938" s="2" t="s">
        <v>14</v>
      </c>
      <c r="D2938" s="2">
        <v>6700</v>
      </c>
      <c r="E2938" s="4">
        <v>402.66</v>
      </c>
      <c r="G2938" s="1"/>
    </row>
    <row r="2939" spans="1:7" x14ac:dyDescent="0.25">
      <c r="A2939" s="7">
        <v>45231</v>
      </c>
      <c r="B2939" s="2" t="s">
        <v>8</v>
      </c>
      <c r="C2939" s="2" t="s">
        <v>14</v>
      </c>
      <c r="D2939" s="2">
        <v>6999</v>
      </c>
      <c r="E2939" s="4">
        <v>1021.44</v>
      </c>
      <c r="G2939" s="1"/>
    </row>
    <row r="2940" spans="1:7" x14ac:dyDescent="0.25">
      <c r="A2940" s="7">
        <v>45231</v>
      </c>
      <c r="B2940" s="2" t="s">
        <v>9</v>
      </c>
      <c r="C2940" s="2" t="s">
        <v>14</v>
      </c>
      <c r="D2940" s="2">
        <v>5100</v>
      </c>
      <c r="E2940" s="4">
        <v>12472.58</v>
      </c>
      <c r="G2940" s="1"/>
    </row>
    <row r="2941" spans="1:7" x14ac:dyDescent="0.25">
      <c r="A2941" s="7">
        <v>45231</v>
      </c>
      <c r="B2941" s="2" t="s">
        <v>9</v>
      </c>
      <c r="C2941" s="2" t="s">
        <v>14</v>
      </c>
      <c r="D2941" s="2">
        <v>5130</v>
      </c>
      <c r="E2941" s="4">
        <v>789.43</v>
      </c>
      <c r="G2941" s="1"/>
    </row>
    <row r="2942" spans="1:7" x14ac:dyDescent="0.25">
      <c r="A2942" s="7">
        <v>45231</v>
      </c>
      <c r="B2942" s="2" t="s">
        <v>9</v>
      </c>
      <c r="C2942" s="2" t="s">
        <v>14</v>
      </c>
      <c r="D2942" s="2">
        <v>5140</v>
      </c>
      <c r="E2942" s="4">
        <v>291.64999999999998</v>
      </c>
      <c r="G2942" s="1"/>
    </row>
    <row r="2943" spans="1:7" x14ac:dyDescent="0.25">
      <c r="A2943" s="7">
        <v>45231</v>
      </c>
      <c r="B2943" s="2" t="s">
        <v>9</v>
      </c>
      <c r="C2943" s="2" t="s">
        <v>14</v>
      </c>
      <c r="D2943" s="2">
        <v>5200</v>
      </c>
      <c r="E2943" s="4">
        <v>705.05</v>
      </c>
      <c r="G2943" s="1"/>
    </row>
    <row r="2944" spans="1:7" x14ac:dyDescent="0.25">
      <c r="A2944" s="7">
        <v>45231</v>
      </c>
      <c r="B2944" s="2" t="s">
        <v>9</v>
      </c>
      <c r="C2944" s="2" t="s">
        <v>14</v>
      </c>
      <c r="D2944" s="2">
        <v>5300</v>
      </c>
      <c r="E2944" s="4">
        <v>11717.36</v>
      </c>
      <c r="G2944" s="1"/>
    </row>
    <row r="2945" spans="1:7" x14ac:dyDescent="0.25">
      <c r="A2945" s="7">
        <v>45231</v>
      </c>
      <c r="B2945" s="2" t="s">
        <v>9</v>
      </c>
      <c r="C2945" s="2" t="s">
        <v>14</v>
      </c>
      <c r="D2945" s="2">
        <v>5400</v>
      </c>
      <c r="E2945" s="4">
        <v>407.79</v>
      </c>
      <c r="G2945" s="1"/>
    </row>
    <row r="2946" spans="1:7" x14ac:dyDescent="0.25">
      <c r="A2946" s="7">
        <v>45231</v>
      </c>
      <c r="B2946" s="2" t="s">
        <v>9</v>
      </c>
      <c r="C2946" s="2" t="s">
        <v>14</v>
      </c>
      <c r="D2946" s="2">
        <v>5500</v>
      </c>
      <c r="E2946" s="4">
        <v>11752.31</v>
      </c>
      <c r="G2946" s="1"/>
    </row>
    <row r="2947" spans="1:7" x14ac:dyDescent="0.25">
      <c r="A2947" s="7">
        <v>45231</v>
      </c>
      <c r="B2947" s="2" t="s">
        <v>9</v>
      </c>
      <c r="C2947" s="2" t="s">
        <v>14</v>
      </c>
      <c r="D2947" s="2">
        <v>5700</v>
      </c>
      <c r="E2947" s="4">
        <v>1562.01</v>
      </c>
      <c r="G2947" s="1"/>
    </row>
    <row r="2948" spans="1:7" x14ac:dyDescent="0.25">
      <c r="A2948" s="7">
        <v>45231</v>
      </c>
      <c r="B2948" s="2" t="s">
        <v>9</v>
      </c>
      <c r="C2948" s="2" t="s">
        <v>14</v>
      </c>
      <c r="D2948" s="2">
        <v>5800</v>
      </c>
      <c r="E2948" s="4">
        <v>615.45000000000005</v>
      </c>
      <c r="G2948" s="1"/>
    </row>
    <row r="2949" spans="1:7" x14ac:dyDescent="0.25">
      <c r="A2949" s="7">
        <v>45231</v>
      </c>
      <c r="B2949" s="2" t="s">
        <v>9</v>
      </c>
      <c r="C2949" s="2" t="s">
        <v>14</v>
      </c>
      <c r="D2949" s="2">
        <v>6000</v>
      </c>
      <c r="E2949" s="4">
        <v>293.56</v>
      </c>
      <c r="G2949" s="1"/>
    </row>
    <row r="2950" spans="1:7" x14ac:dyDescent="0.25">
      <c r="A2950" s="7">
        <v>45231</v>
      </c>
      <c r="B2950" s="2" t="s">
        <v>9</v>
      </c>
      <c r="C2950" s="2" t="s">
        <v>14</v>
      </c>
      <c r="D2950" s="2">
        <v>6200</v>
      </c>
      <c r="E2950" s="4">
        <v>1519.91</v>
      </c>
      <c r="G2950" s="1"/>
    </row>
    <row r="2951" spans="1:7" x14ac:dyDescent="0.25">
      <c r="A2951" s="7">
        <v>45231</v>
      </c>
      <c r="B2951" s="2" t="s">
        <v>9</v>
      </c>
      <c r="C2951" s="2" t="s">
        <v>14</v>
      </c>
      <c r="D2951" s="2">
        <v>6400</v>
      </c>
      <c r="E2951" s="4">
        <v>2225.41</v>
      </c>
      <c r="G2951" s="1"/>
    </row>
    <row r="2952" spans="1:7" x14ac:dyDescent="0.25">
      <c r="A2952" s="7">
        <v>45231</v>
      </c>
      <c r="B2952" s="2" t="s">
        <v>9</v>
      </c>
      <c r="C2952" s="2" t="s">
        <v>14</v>
      </c>
      <c r="D2952" s="2">
        <v>6410</v>
      </c>
      <c r="E2952" s="4">
        <v>1625.26</v>
      </c>
      <c r="G2952" s="1"/>
    </row>
    <row r="2953" spans="1:7" x14ac:dyDescent="0.25">
      <c r="A2953" s="7">
        <v>45231</v>
      </c>
      <c r="B2953" s="2" t="s">
        <v>9</v>
      </c>
      <c r="C2953" s="2" t="s">
        <v>14</v>
      </c>
      <c r="D2953" s="2">
        <v>6420</v>
      </c>
      <c r="E2953" s="4">
        <v>1217.42</v>
      </c>
      <c r="G2953" s="1"/>
    </row>
    <row r="2954" spans="1:7" x14ac:dyDescent="0.25">
      <c r="A2954" s="7">
        <v>45231</v>
      </c>
      <c r="B2954" s="2" t="s">
        <v>9</v>
      </c>
      <c r="C2954" s="2" t="s">
        <v>14</v>
      </c>
      <c r="D2954" s="2">
        <v>6500</v>
      </c>
      <c r="E2954" s="4">
        <v>1937.62</v>
      </c>
      <c r="G2954" s="1"/>
    </row>
    <row r="2955" spans="1:7" x14ac:dyDescent="0.25">
      <c r="A2955" s="7">
        <v>45231</v>
      </c>
      <c r="B2955" s="2" t="s">
        <v>9</v>
      </c>
      <c r="C2955" s="2" t="s">
        <v>14</v>
      </c>
      <c r="D2955" s="2">
        <v>6600</v>
      </c>
      <c r="E2955" s="4">
        <v>3174.74</v>
      </c>
      <c r="G2955" s="1"/>
    </row>
    <row r="2956" spans="1:7" x14ac:dyDescent="0.25">
      <c r="A2956" s="7">
        <v>45231</v>
      </c>
      <c r="B2956" s="2" t="s">
        <v>9</v>
      </c>
      <c r="C2956" s="2" t="s">
        <v>14</v>
      </c>
      <c r="D2956" s="2">
        <v>6610</v>
      </c>
      <c r="E2956" s="4">
        <v>1553.75</v>
      </c>
      <c r="G2956" s="1"/>
    </row>
    <row r="2957" spans="1:7" x14ac:dyDescent="0.25">
      <c r="A2957" s="7">
        <v>45231</v>
      </c>
      <c r="B2957" s="2" t="s">
        <v>9</v>
      </c>
      <c r="C2957" s="2" t="s">
        <v>14</v>
      </c>
      <c r="D2957" s="2">
        <v>6620</v>
      </c>
      <c r="E2957" s="4">
        <v>588.46</v>
      </c>
      <c r="G2957" s="1"/>
    </row>
    <row r="2958" spans="1:7" x14ac:dyDescent="0.25">
      <c r="A2958" s="7">
        <v>45231</v>
      </c>
      <c r="B2958" s="2" t="s">
        <v>9</v>
      </c>
      <c r="C2958" s="2" t="s">
        <v>14</v>
      </c>
      <c r="D2958" s="2">
        <v>6700</v>
      </c>
      <c r="E2958" s="4">
        <v>408.48</v>
      </c>
      <c r="G2958" s="1"/>
    </row>
    <row r="2959" spans="1:7" x14ac:dyDescent="0.25">
      <c r="A2959" s="7">
        <v>45231</v>
      </c>
      <c r="B2959" s="2" t="s">
        <v>9</v>
      </c>
      <c r="C2959" s="2" t="s">
        <v>14</v>
      </c>
      <c r="D2959" s="2">
        <v>6999</v>
      </c>
      <c r="E2959" s="4">
        <v>1016.62</v>
      </c>
      <c r="G2959" s="1"/>
    </row>
    <row r="2960" spans="1:7" x14ac:dyDescent="0.25">
      <c r="A2960" s="7">
        <v>45261</v>
      </c>
      <c r="B2960" s="2" t="s">
        <v>5</v>
      </c>
      <c r="C2960" s="2" t="s">
        <v>6</v>
      </c>
      <c r="D2960" s="2">
        <v>3100</v>
      </c>
      <c r="E2960" s="2">
        <v>-733391.56</v>
      </c>
    </row>
    <row r="2961" spans="1:5" x14ac:dyDescent="0.25">
      <c r="A2961" s="7">
        <v>45261</v>
      </c>
      <c r="B2961" s="2" t="s">
        <v>5</v>
      </c>
      <c r="C2961" s="2" t="s">
        <v>6</v>
      </c>
      <c r="D2961" s="2">
        <v>3200</v>
      </c>
      <c r="E2961" s="2">
        <v>-701164</v>
      </c>
    </row>
    <row r="2962" spans="1:5" x14ac:dyDescent="0.25">
      <c r="A2962" s="7">
        <v>45261</v>
      </c>
      <c r="B2962" s="2" t="s">
        <v>5</v>
      </c>
      <c r="C2962" s="2" t="s">
        <v>6</v>
      </c>
      <c r="D2962" s="2">
        <v>3300</v>
      </c>
      <c r="E2962" s="2">
        <v>-10216.09</v>
      </c>
    </row>
    <row r="2963" spans="1:5" x14ac:dyDescent="0.25">
      <c r="A2963" s="7">
        <v>45261</v>
      </c>
      <c r="B2963" s="2" t="s">
        <v>5</v>
      </c>
      <c r="C2963" s="2" t="s">
        <v>6</v>
      </c>
      <c r="D2963" s="2">
        <v>3400</v>
      </c>
      <c r="E2963" s="2">
        <v>-1028.8</v>
      </c>
    </row>
    <row r="2964" spans="1:5" x14ac:dyDescent="0.25">
      <c r="A2964" s="7">
        <v>45261</v>
      </c>
      <c r="B2964" s="2" t="s">
        <v>5</v>
      </c>
      <c r="C2964" s="2" t="s">
        <v>6</v>
      </c>
      <c r="D2964" s="2">
        <v>3900</v>
      </c>
      <c r="E2964" s="2">
        <v>-500.69</v>
      </c>
    </row>
    <row r="2965" spans="1:5" x14ac:dyDescent="0.25">
      <c r="A2965" s="7">
        <v>45261</v>
      </c>
      <c r="B2965" s="2" t="s">
        <v>8</v>
      </c>
      <c r="C2965" s="2" t="s">
        <v>6</v>
      </c>
      <c r="D2965" s="2">
        <v>3100</v>
      </c>
      <c r="E2965" s="2">
        <v>-933674.46</v>
      </c>
    </row>
    <row r="2966" spans="1:5" x14ac:dyDescent="0.25">
      <c r="A2966" s="7">
        <v>45261</v>
      </c>
      <c r="B2966" s="2" t="s">
        <v>8</v>
      </c>
      <c r="C2966" s="2" t="s">
        <v>6</v>
      </c>
      <c r="D2966" s="2">
        <v>3200</v>
      </c>
      <c r="E2966" s="2">
        <v>-902922.4</v>
      </c>
    </row>
    <row r="2967" spans="1:5" x14ac:dyDescent="0.25">
      <c r="A2967" s="7">
        <v>45261</v>
      </c>
      <c r="B2967" s="2" t="s">
        <v>8</v>
      </c>
      <c r="C2967" s="2" t="s">
        <v>6</v>
      </c>
      <c r="D2967" s="2">
        <v>3300</v>
      </c>
      <c r="E2967" s="2">
        <v>-19619.54</v>
      </c>
    </row>
    <row r="2968" spans="1:5" x14ac:dyDescent="0.25">
      <c r="A2968" s="7">
        <v>45261</v>
      </c>
      <c r="B2968" s="2" t="s">
        <v>8</v>
      </c>
      <c r="C2968" s="2" t="s">
        <v>6</v>
      </c>
      <c r="D2968" s="2">
        <v>3400</v>
      </c>
      <c r="E2968" s="2">
        <v>-1971.66</v>
      </c>
    </row>
    <row r="2969" spans="1:5" x14ac:dyDescent="0.25">
      <c r="A2969" s="7">
        <v>45261</v>
      </c>
      <c r="B2969" s="2" t="s">
        <v>8</v>
      </c>
      <c r="C2969" s="2" t="s">
        <v>6</v>
      </c>
      <c r="D2969" s="2">
        <v>3900</v>
      </c>
      <c r="E2969" s="2">
        <v>-1003.57</v>
      </c>
    </row>
    <row r="2970" spans="1:5" x14ac:dyDescent="0.25">
      <c r="A2970" s="7">
        <v>45261</v>
      </c>
      <c r="B2970" s="2" t="s">
        <v>9</v>
      </c>
      <c r="C2970" s="2" t="s">
        <v>6</v>
      </c>
      <c r="D2970" s="2">
        <v>3100</v>
      </c>
      <c r="E2970" s="2">
        <v>-857752.66</v>
      </c>
    </row>
    <row r="2971" spans="1:5" x14ac:dyDescent="0.25">
      <c r="A2971" s="7">
        <v>45261</v>
      </c>
      <c r="B2971" s="2" t="s">
        <v>9</v>
      </c>
      <c r="C2971" s="2" t="s">
        <v>6</v>
      </c>
      <c r="D2971" s="2">
        <v>3200</v>
      </c>
      <c r="E2971" s="2">
        <v>-857402.5</v>
      </c>
    </row>
    <row r="2972" spans="1:5" x14ac:dyDescent="0.25">
      <c r="A2972" s="7">
        <v>45261</v>
      </c>
      <c r="B2972" s="2" t="s">
        <v>9</v>
      </c>
      <c r="C2972" s="2" t="s">
        <v>6</v>
      </c>
      <c r="D2972" s="2">
        <v>3300</v>
      </c>
      <c r="E2972" s="2">
        <v>-19940.89</v>
      </c>
    </row>
    <row r="2973" spans="1:5" x14ac:dyDescent="0.25">
      <c r="A2973" s="7">
        <v>45261</v>
      </c>
      <c r="B2973" s="2" t="s">
        <v>9</v>
      </c>
      <c r="C2973" s="2" t="s">
        <v>6</v>
      </c>
      <c r="D2973" s="2">
        <v>3400</v>
      </c>
      <c r="E2973" s="2">
        <v>-2996.47</v>
      </c>
    </row>
    <row r="2974" spans="1:5" x14ac:dyDescent="0.25">
      <c r="A2974" s="7">
        <v>45261</v>
      </c>
      <c r="B2974" s="2" t="s">
        <v>9</v>
      </c>
      <c r="C2974" s="2" t="s">
        <v>6</v>
      </c>
      <c r="D2974" s="2">
        <v>3900</v>
      </c>
      <c r="E2974" s="2">
        <v>-1517.74</v>
      </c>
    </row>
    <row r="2975" spans="1:5" x14ac:dyDescent="0.25">
      <c r="A2975" s="7">
        <v>45261</v>
      </c>
      <c r="B2975" s="2" t="s">
        <v>5</v>
      </c>
      <c r="C2975" s="2" t="s">
        <v>10</v>
      </c>
      <c r="D2975" s="2">
        <v>4100</v>
      </c>
      <c r="E2975" s="2">
        <v>274174.65000000002</v>
      </c>
    </row>
    <row r="2976" spans="1:5" x14ac:dyDescent="0.25">
      <c r="A2976" s="7">
        <v>45261</v>
      </c>
      <c r="B2976" s="2" t="s">
        <v>5</v>
      </c>
      <c r="C2976" s="2" t="s">
        <v>10</v>
      </c>
      <c r="D2976" s="2">
        <v>4110</v>
      </c>
      <c r="E2976" s="2">
        <v>61982.58</v>
      </c>
    </row>
    <row r="2977" spans="1:5" x14ac:dyDescent="0.25">
      <c r="A2977" s="7">
        <v>45261</v>
      </c>
      <c r="B2977" s="2" t="s">
        <v>5</v>
      </c>
      <c r="C2977" s="2" t="s">
        <v>10</v>
      </c>
      <c r="D2977" s="2">
        <v>4130</v>
      </c>
      <c r="E2977" s="2">
        <v>25623.05</v>
      </c>
    </row>
    <row r="2978" spans="1:5" x14ac:dyDescent="0.25">
      <c r="A2978" s="7">
        <v>45261</v>
      </c>
      <c r="B2978" s="2" t="s">
        <v>5</v>
      </c>
      <c r="C2978" s="2" t="s">
        <v>10</v>
      </c>
      <c r="D2978" s="2">
        <v>4140</v>
      </c>
      <c r="E2978" s="2">
        <v>7323.11</v>
      </c>
    </row>
    <row r="2979" spans="1:5" x14ac:dyDescent="0.25">
      <c r="A2979" s="7">
        <v>45261</v>
      </c>
      <c r="B2979" s="2" t="s">
        <v>5</v>
      </c>
      <c r="C2979" s="2" t="s">
        <v>10</v>
      </c>
      <c r="D2979" s="2">
        <v>4200</v>
      </c>
      <c r="E2979" s="2">
        <v>303013.46999999997</v>
      </c>
    </row>
    <row r="2980" spans="1:5" x14ac:dyDescent="0.25">
      <c r="A2980" s="7">
        <v>45261</v>
      </c>
      <c r="B2980" s="2" t="s">
        <v>5</v>
      </c>
      <c r="C2980" s="2" t="s">
        <v>10</v>
      </c>
      <c r="D2980" s="2">
        <v>4300</v>
      </c>
      <c r="E2980" s="2">
        <v>25654.75</v>
      </c>
    </row>
    <row r="2981" spans="1:5" x14ac:dyDescent="0.25">
      <c r="A2981" s="7">
        <v>45261</v>
      </c>
      <c r="B2981" s="2" t="s">
        <v>5</v>
      </c>
      <c r="C2981" s="2" t="s">
        <v>10</v>
      </c>
      <c r="D2981" s="2">
        <v>4400</v>
      </c>
      <c r="E2981" s="2">
        <v>18577.009999999998</v>
      </c>
    </row>
    <row r="2982" spans="1:5" x14ac:dyDescent="0.25">
      <c r="A2982" s="7">
        <v>45261</v>
      </c>
      <c r="B2982" s="2" t="s">
        <v>5</v>
      </c>
      <c r="C2982" s="2" t="s">
        <v>10</v>
      </c>
      <c r="D2982" s="2">
        <v>4500</v>
      </c>
      <c r="E2982" s="2">
        <v>38399.519999999997</v>
      </c>
    </row>
    <row r="2983" spans="1:5" x14ac:dyDescent="0.25">
      <c r="A2983" s="7">
        <v>45261</v>
      </c>
      <c r="B2983" s="2" t="s">
        <v>5</v>
      </c>
      <c r="C2983" s="2" t="s">
        <v>10</v>
      </c>
      <c r="D2983" s="2">
        <v>4700</v>
      </c>
      <c r="E2983" s="2">
        <v>101861.48</v>
      </c>
    </row>
    <row r="2984" spans="1:5" x14ac:dyDescent="0.25">
      <c r="A2984" s="7">
        <v>45261</v>
      </c>
      <c r="B2984" s="2" t="s">
        <v>5</v>
      </c>
      <c r="C2984" s="2" t="s">
        <v>10</v>
      </c>
      <c r="D2984" s="2">
        <v>4800</v>
      </c>
      <c r="E2984" s="2">
        <v>174436.89</v>
      </c>
    </row>
    <row r="2985" spans="1:5" x14ac:dyDescent="0.25">
      <c r="A2985" s="7">
        <v>45261</v>
      </c>
      <c r="B2985" s="2" t="s">
        <v>5</v>
      </c>
      <c r="C2985" s="2" t="s">
        <v>10</v>
      </c>
      <c r="D2985" s="2">
        <v>4900</v>
      </c>
      <c r="E2985" s="2">
        <v>25064.94</v>
      </c>
    </row>
    <row r="2986" spans="1:5" x14ac:dyDescent="0.25">
      <c r="A2986" s="7">
        <v>45261</v>
      </c>
      <c r="B2986" s="2" t="s">
        <v>5</v>
      </c>
      <c r="C2986" s="2" t="s">
        <v>10</v>
      </c>
      <c r="D2986" s="2">
        <v>4950</v>
      </c>
      <c r="E2986" s="2">
        <v>48281.77</v>
      </c>
    </row>
    <row r="2987" spans="1:5" x14ac:dyDescent="0.25">
      <c r="A2987" s="7">
        <v>45261</v>
      </c>
      <c r="B2987" s="2" t="s">
        <v>5</v>
      </c>
      <c r="C2987" s="2" t="s">
        <v>10</v>
      </c>
      <c r="D2987" s="2">
        <v>4999</v>
      </c>
      <c r="E2987" s="2">
        <v>-48772.57</v>
      </c>
    </row>
    <row r="2988" spans="1:5" x14ac:dyDescent="0.25">
      <c r="A2988" s="7">
        <v>45261</v>
      </c>
      <c r="B2988" s="2" t="s">
        <v>8</v>
      </c>
      <c r="C2988" s="2" t="s">
        <v>10</v>
      </c>
      <c r="D2988" s="2">
        <v>4100</v>
      </c>
      <c r="E2988" s="2">
        <v>315195.99</v>
      </c>
    </row>
    <row r="2989" spans="1:5" x14ac:dyDescent="0.25">
      <c r="A2989" s="7">
        <v>45261</v>
      </c>
      <c r="B2989" s="2" t="s">
        <v>8</v>
      </c>
      <c r="C2989" s="2" t="s">
        <v>10</v>
      </c>
      <c r="D2989" s="2">
        <v>4110</v>
      </c>
      <c r="E2989" s="2">
        <v>62025.25</v>
      </c>
    </row>
    <row r="2990" spans="1:5" x14ac:dyDescent="0.25">
      <c r="A2990" s="7">
        <v>45261</v>
      </c>
      <c r="B2990" s="2" t="s">
        <v>8</v>
      </c>
      <c r="C2990" s="2" t="s">
        <v>10</v>
      </c>
      <c r="D2990" s="2">
        <v>4130</v>
      </c>
      <c r="E2990" s="2">
        <v>28111.42</v>
      </c>
    </row>
    <row r="2991" spans="1:5" x14ac:dyDescent="0.25">
      <c r="A2991" s="7">
        <v>45261</v>
      </c>
      <c r="B2991" s="2" t="s">
        <v>8</v>
      </c>
      <c r="C2991" s="2" t="s">
        <v>10</v>
      </c>
      <c r="D2991" s="2">
        <v>4140</v>
      </c>
      <c r="E2991" s="2">
        <v>11977.86</v>
      </c>
    </row>
    <row r="2992" spans="1:5" x14ac:dyDescent="0.25">
      <c r="A2992" s="7">
        <v>45261</v>
      </c>
      <c r="B2992" s="2" t="s">
        <v>8</v>
      </c>
      <c r="C2992" s="2" t="s">
        <v>10</v>
      </c>
      <c r="D2992" s="2">
        <v>4200</v>
      </c>
      <c r="E2992" s="2">
        <v>339033.81</v>
      </c>
    </row>
    <row r="2993" spans="1:5" x14ac:dyDescent="0.25">
      <c r="A2993" s="7">
        <v>45261</v>
      </c>
      <c r="B2993" s="2" t="s">
        <v>8</v>
      </c>
      <c r="C2993" s="2" t="s">
        <v>10</v>
      </c>
      <c r="D2993" s="2">
        <v>4300</v>
      </c>
      <c r="E2993" s="2">
        <v>45635.17</v>
      </c>
    </row>
    <row r="2994" spans="1:5" x14ac:dyDescent="0.25">
      <c r="A2994" s="7">
        <v>45261</v>
      </c>
      <c r="B2994" s="2" t="s">
        <v>8</v>
      </c>
      <c r="C2994" s="2" t="s">
        <v>10</v>
      </c>
      <c r="D2994" s="2">
        <v>4400</v>
      </c>
      <c r="E2994" s="2">
        <v>30494.85</v>
      </c>
    </row>
    <row r="2995" spans="1:5" x14ac:dyDescent="0.25">
      <c r="A2995" s="7">
        <v>45261</v>
      </c>
      <c r="B2995" s="2" t="s">
        <v>8</v>
      </c>
      <c r="C2995" s="2" t="s">
        <v>10</v>
      </c>
      <c r="D2995" s="2">
        <v>4500</v>
      </c>
      <c r="E2995" s="2">
        <v>54537.2</v>
      </c>
    </row>
    <row r="2996" spans="1:5" x14ac:dyDescent="0.25">
      <c r="A2996" s="7">
        <v>45261</v>
      </c>
      <c r="B2996" s="2" t="s">
        <v>8</v>
      </c>
      <c r="C2996" s="2" t="s">
        <v>10</v>
      </c>
      <c r="D2996" s="2">
        <v>4700</v>
      </c>
      <c r="E2996" s="2">
        <v>148593.82</v>
      </c>
    </row>
    <row r="2997" spans="1:5" x14ac:dyDescent="0.25">
      <c r="A2997" s="7">
        <v>45261</v>
      </c>
      <c r="B2997" s="2" t="s">
        <v>8</v>
      </c>
      <c r="C2997" s="2" t="s">
        <v>10</v>
      </c>
      <c r="D2997" s="2">
        <v>4800</v>
      </c>
      <c r="E2997" s="2">
        <v>174924.95</v>
      </c>
    </row>
    <row r="2998" spans="1:5" x14ac:dyDescent="0.25">
      <c r="A2998" s="7">
        <v>45261</v>
      </c>
      <c r="B2998" s="2" t="s">
        <v>8</v>
      </c>
      <c r="C2998" s="2" t="s">
        <v>10</v>
      </c>
      <c r="D2998" s="2">
        <v>4900</v>
      </c>
      <c r="E2998" s="2">
        <v>37662.58</v>
      </c>
    </row>
    <row r="2999" spans="1:5" x14ac:dyDescent="0.25">
      <c r="A2999" s="7">
        <v>45261</v>
      </c>
      <c r="B2999" s="2" t="s">
        <v>8</v>
      </c>
      <c r="C2999" s="2" t="s">
        <v>10</v>
      </c>
      <c r="D2999" s="2">
        <v>4950</v>
      </c>
      <c r="E2999" s="2">
        <v>39222.1</v>
      </c>
    </row>
    <row r="3000" spans="1:5" x14ac:dyDescent="0.25">
      <c r="A3000" s="7">
        <v>45261</v>
      </c>
      <c r="B3000" s="2" t="s">
        <v>8</v>
      </c>
      <c r="C3000" s="2" t="s">
        <v>10</v>
      </c>
      <c r="D3000" s="2">
        <v>4999</v>
      </c>
      <c r="E3000" s="2">
        <v>40405.19</v>
      </c>
    </row>
    <row r="3001" spans="1:5" x14ac:dyDescent="0.25">
      <c r="A3001" s="7">
        <v>45261</v>
      </c>
      <c r="B3001" s="2" t="s">
        <v>9</v>
      </c>
      <c r="C3001" s="2" t="s">
        <v>10</v>
      </c>
      <c r="D3001" s="2">
        <v>4100</v>
      </c>
      <c r="E3001" s="2">
        <v>348294.37</v>
      </c>
    </row>
    <row r="3002" spans="1:5" x14ac:dyDescent="0.25">
      <c r="A3002" s="7">
        <v>45261</v>
      </c>
      <c r="B3002" s="2" t="s">
        <v>9</v>
      </c>
      <c r="C3002" s="2" t="s">
        <v>10</v>
      </c>
      <c r="D3002" s="2">
        <v>4110</v>
      </c>
      <c r="E3002" s="2">
        <v>68911.06</v>
      </c>
    </row>
    <row r="3003" spans="1:5" x14ac:dyDescent="0.25">
      <c r="A3003" s="7">
        <v>45261</v>
      </c>
      <c r="B3003" s="2" t="s">
        <v>9</v>
      </c>
      <c r="C3003" s="2" t="s">
        <v>10</v>
      </c>
      <c r="D3003" s="2">
        <v>4130</v>
      </c>
      <c r="E3003" s="2">
        <v>34289.72</v>
      </c>
    </row>
    <row r="3004" spans="1:5" x14ac:dyDescent="0.25">
      <c r="A3004" s="7">
        <v>45261</v>
      </c>
      <c r="B3004" s="2" t="s">
        <v>9</v>
      </c>
      <c r="C3004" s="2" t="s">
        <v>10</v>
      </c>
      <c r="D3004" s="2">
        <v>4140</v>
      </c>
      <c r="E3004" s="2">
        <v>14558.1</v>
      </c>
    </row>
    <row r="3005" spans="1:5" x14ac:dyDescent="0.25">
      <c r="A3005" s="7">
        <v>45261</v>
      </c>
      <c r="B3005" s="2" t="s">
        <v>9</v>
      </c>
      <c r="C3005" s="2" t="s">
        <v>10</v>
      </c>
      <c r="D3005" s="2">
        <v>4200</v>
      </c>
      <c r="E3005" s="2">
        <v>368632.04</v>
      </c>
    </row>
    <row r="3006" spans="1:5" x14ac:dyDescent="0.25">
      <c r="A3006" s="7">
        <v>45261</v>
      </c>
      <c r="B3006" s="2" t="s">
        <v>9</v>
      </c>
      <c r="C3006" s="2" t="s">
        <v>10</v>
      </c>
      <c r="D3006" s="2">
        <v>4300</v>
      </c>
      <c r="E3006" s="2">
        <v>51494.71</v>
      </c>
    </row>
    <row r="3007" spans="1:5" x14ac:dyDescent="0.25">
      <c r="A3007" s="7">
        <v>45261</v>
      </c>
      <c r="B3007" s="2" t="s">
        <v>9</v>
      </c>
      <c r="C3007" s="2" t="s">
        <v>10</v>
      </c>
      <c r="D3007" s="2">
        <v>4400</v>
      </c>
      <c r="E3007" s="2">
        <v>28238.35</v>
      </c>
    </row>
    <row r="3008" spans="1:5" x14ac:dyDescent="0.25">
      <c r="A3008" s="7">
        <v>45261</v>
      </c>
      <c r="B3008" s="2" t="s">
        <v>9</v>
      </c>
      <c r="C3008" s="2" t="s">
        <v>10</v>
      </c>
      <c r="D3008" s="2">
        <v>4500</v>
      </c>
      <c r="E3008" s="2">
        <v>56181.35</v>
      </c>
    </row>
    <row r="3009" spans="1:5" x14ac:dyDescent="0.25">
      <c r="A3009" s="7">
        <v>45261</v>
      </c>
      <c r="B3009" s="2" t="s">
        <v>9</v>
      </c>
      <c r="C3009" s="2" t="s">
        <v>10</v>
      </c>
      <c r="D3009" s="2">
        <v>4700</v>
      </c>
      <c r="E3009" s="2">
        <v>174527.19</v>
      </c>
    </row>
    <row r="3010" spans="1:5" x14ac:dyDescent="0.25">
      <c r="A3010" s="7">
        <v>45261</v>
      </c>
      <c r="B3010" s="2" t="s">
        <v>9</v>
      </c>
      <c r="C3010" s="2" t="s">
        <v>10</v>
      </c>
      <c r="D3010" s="2">
        <v>4800</v>
      </c>
      <c r="E3010" s="2">
        <v>194738.77</v>
      </c>
    </row>
    <row r="3011" spans="1:5" x14ac:dyDescent="0.25">
      <c r="A3011" s="7">
        <v>45261</v>
      </c>
      <c r="B3011" s="2" t="s">
        <v>9</v>
      </c>
      <c r="C3011" s="2" t="s">
        <v>10</v>
      </c>
      <c r="D3011" s="2">
        <v>4900</v>
      </c>
      <c r="E3011" s="2">
        <v>44535.72</v>
      </c>
    </row>
    <row r="3012" spans="1:5" x14ac:dyDescent="0.25">
      <c r="A3012" s="7">
        <v>45261</v>
      </c>
      <c r="B3012" s="2" t="s">
        <v>9</v>
      </c>
      <c r="C3012" s="2" t="s">
        <v>10</v>
      </c>
      <c r="D3012" s="2">
        <v>4950</v>
      </c>
      <c r="E3012" s="2">
        <v>37712.379999999997</v>
      </c>
    </row>
    <row r="3013" spans="1:5" x14ac:dyDescent="0.25">
      <c r="A3013" s="7">
        <v>45261</v>
      </c>
      <c r="B3013" s="2" t="s">
        <v>9</v>
      </c>
      <c r="C3013" s="2" t="s">
        <v>10</v>
      </c>
      <c r="D3013" s="2">
        <v>4999</v>
      </c>
      <c r="E3013" s="2">
        <v>-42870.97</v>
      </c>
    </row>
    <row r="3014" spans="1:5" x14ac:dyDescent="0.25">
      <c r="A3014" s="7">
        <v>45261</v>
      </c>
      <c r="B3014" s="2" t="s">
        <v>5</v>
      </c>
      <c r="C3014" s="2" t="s">
        <v>12</v>
      </c>
      <c r="D3014" s="2">
        <v>5100</v>
      </c>
      <c r="E3014" s="2">
        <v>19928.990000000002</v>
      </c>
    </row>
    <row r="3015" spans="1:5" x14ac:dyDescent="0.25">
      <c r="A3015" s="7">
        <v>45261</v>
      </c>
      <c r="B3015" s="2" t="s">
        <v>5</v>
      </c>
      <c r="C3015" s="2" t="s">
        <v>12</v>
      </c>
      <c r="D3015" s="2">
        <v>5130</v>
      </c>
      <c r="E3015" s="2">
        <v>1209.49</v>
      </c>
    </row>
    <row r="3016" spans="1:5" x14ac:dyDescent="0.25">
      <c r="A3016" s="7">
        <v>45261</v>
      </c>
      <c r="B3016" s="2" t="s">
        <v>5</v>
      </c>
      <c r="C3016" s="2" t="s">
        <v>12</v>
      </c>
      <c r="D3016" s="2">
        <v>5140</v>
      </c>
      <c r="E3016" s="2">
        <v>483.71</v>
      </c>
    </row>
    <row r="3017" spans="1:5" x14ac:dyDescent="0.25">
      <c r="A3017" s="7">
        <v>45261</v>
      </c>
      <c r="B3017" s="2" t="s">
        <v>5</v>
      </c>
      <c r="C3017" s="2" t="s">
        <v>12</v>
      </c>
      <c r="D3017" s="2">
        <v>5200</v>
      </c>
      <c r="E3017" s="2">
        <v>1094.6400000000001</v>
      </c>
    </row>
    <row r="3018" spans="1:5" x14ac:dyDescent="0.25">
      <c r="A3018" s="7">
        <v>45261</v>
      </c>
      <c r="B3018" s="2" t="s">
        <v>5</v>
      </c>
      <c r="C3018" s="2" t="s">
        <v>12</v>
      </c>
      <c r="D3018" s="2">
        <v>5300</v>
      </c>
      <c r="E3018" s="2">
        <v>990.31</v>
      </c>
    </row>
    <row r="3019" spans="1:5" x14ac:dyDescent="0.25">
      <c r="A3019" s="7">
        <v>45261</v>
      </c>
      <c r="B3019" s="2" t="s">
        <v>5</v>
      </c>
      <c r="C3019" s="2" t="s">
        <v>12</v>
      </c>
      <c r="D3019" s="2">
        <v>5400</v>
      </c>
      <c r="E3019" s="2">
        <v>576.39</v>
      </c>
    </row>
    <row r="3020" spans="1:5" x14ac:dyDescent="0.25">
      <c r="A3020" s="7">
        <v>45261</v>
      </c>
      <c r="B3020" s="2" t="s">
        <v>5</v>
      </c>
      <c r="C3020" s="2" t="s">
        <v>12</v>
      </c>
      <c r="D3020" s="2">
        <v>5500</v>
      </c>
      <c r="E3020" s="2">
        <v>19159.150000000001</v>
      </c>
    </row>
    <row r="3021" spans="1:5" x14ac:dyDescent="0.25">
      <c r="A3021" s="7">
        <v>45261</v>
      </c>
      <c r="B3021" s="2" t="s">
        <v>5</v>
      </c>
      <c r="C3021" s="2" t="s">
        <v>12</v>
      </c>
      <c r="D3021" s="2">
        <v>5700</v>
      </c>
      <c r="E3021" s="2">
        <v>2518.87</v>
      </c>
    </row>
    <row r="3022" spans="1:5" x14ac:dyDescent="0.25">
      <c r="A3022" s="7">
        <v>45261</v>
      </c>
      <c r="B3022" s="2" t="s">
        <v>5</v>
      </c>
      <c r="C3022" s="2" t="s">
        <v>12</v>
      </c>
      <c r="D3022" s="2">
        <v>5800</v>
      </c>
      <c r="E3022" s="2">
        <v>1007.52</v>
      </c>
    </row>
    <row r="3023" spans="1:5" x14ac:dyDescent="0.25">
      <c r="A3023" s="7">
        <v>45261</v>
      </c>
      <c r="B3023" s="2" t="s">
        <v>5</v>
      </c>
      <c r="C3023" s="2" t="s">
        <v>12</v>
      </c>
      <c r="D3023" s="2">
        <v>6000</v>
      </c>
      <c r="E3023" s="2">
        <v>552.01</v>
      </c>
    </row>
    <row r="3024" spans="1:5" x14ac:dyDescent="0.25">
      <c r="A3024" s="7">
        <v>45261</v>
      </c>
      <c r="B3024" s="2" t="s">
        <v>5</v>
      </c>
      <c r="C3024" s="2" t="s">
        <v>12</v>
      </c>
      <c r="D3024" s="2">
        <v>6200</v>
      </c>
      <c r="E3024" s="2">
        <v>2391.58</v>
      </c>
    </row>
    <row r="3025" spans="1:5" x14ac:dyDescent="0.25">
      <c r="A3025" s="7">
        <v>45261</v>
      </c>
      <c r="B3025" s="2" t="s">
        <v>5</v>
      </c>
      <c r="C3025" s="2" t="s">
        <v>12</v>
      </c>
      <c r="D3025" s="2">
        <v>6400</v>
      </c>
      <c r="E3025" s="2">
        <v>3609.6</v>
      </c>
    </row>
    <row r="3026" spans="1:5" x14ac:dyDescent="0.25">
      <c r="A3026" s="7">
        <v>45261</v>
      </c>
      <c r="B3026" s="2" t="s">
        <v>5</v>
      </c>
      <c r="C3026" s="2" t="s">
        <v>12</v>
      </c>
      <c r="D3026" s="2">
        <v>6410</v>
      </c>
      <c r="E3026" s="2">
        <v>2487.77</v>
      </c>
    </row>
    <row r="3027" spans="1:5" x14ac:dyDescent="0.25">
      <c r="A3027" s="7">
        <v>45261</v>
      </c>
      <c r="B3027" s="2" t="s">
        <v>5</v>
      </c>
      <c r="C3027" s="2" t="s">
        <v>12</v>
      </c>
      <c r="D3027" s="2">
        <v>6420</v>
      </c>
      <c r="E3027" s="2">
        <v>1883.95</v>
      </c>
    </row>
    <row r="3028" spans="1:5" x14ac:dyDescent="0.25">
      <c r="A3028" s="7">
        <v>45261</v>
      </c>
      <c r="B3028" s="2" t="s">
        <v>5</v>
      </c>
      <c r="C3028" s="2" t="s">
        <v>12</v>
      </c>
      <c r="D3028" s="2">
        <v>6500</v>
      </c>
      <c r="E3028" s="2">
        <v>2925.73</v>
      </c>
    </row>
    <row r="3029" spans="1:5" x14ac:dyDescent="0.25">
      <c r="A3029" s="7">
        <v>45261</v>
      </c>
      <c r="B3029" s="2" t="s">
        <v>5</v>
      </c>
      <c r="C3029" s="2" t="s">
        <v>12</v>
      </c>
      <c r="D3029" s="2">
        <v>6600</v>
      </c>
      <c r="E3029" s="2">
        <v>5066.91</v>
      </c>
    </row>
    <row r="3030" spans="1:5" x14ac:dyDescent="0.25">
      <c r="A3030" s="7">
        <v>45261</v>
      </c>
      <c r="B3030" s="2" t="s">
        <v>5</v>
      </c>
      <c r="C3030" s="2" t="s">
        <v>12</v>
      </c>
      <c r="D3030" s="2">
        <v>6610</v>
      </c>
      <c r="E3030" s="2">
        <v>2453.67</v>
      </c>
    </row>
    <row r="3031" spans="1:5" x14ac:dyDescent="0.25">
      <c r="A3031" s="7">
        <v>45261</v>
      </c>
      <c r="B3031" s="2" t="s">
        <v>5</v>
      </c>
      <c r="C3031" s="2" t="s">
        <v>12</v>
      </c>
      <c r="D3031" s="2">
        <v>6620</v>
      </c>
      <c r="E3031" s="2">
        <v>975</v>
      </c>
    </row>
    <row r="3032" spans="1:5" x14ac:dyDescent="0.25">
      <c r="A3032" s="7">
        <v>45261</v>
      </c>
      <c r="B3032" s="2" t="s">
        <v>5</v>
      </c>
      <c r="C3032" s="2" t="s">
        <v>12</v>
      </c>
      <c r="D3032" s="2">
        <v>6700</v>
      </c>
      <c r="E3032" s="2">
        <v>556.72</v>
      </c>
    </row>
    <row r="3033" spans="1:5" x14ac:dyDescent="0.25">
      <c r="A3033" s="7">
        <v>45261</v>
      </c>
      <c r="B3033" s="2" t="s">
        <v>5</v>
      </c>
      <c r="C3033" s="2" t="s">
        <v>12</v>
      </c>
      <c r="D3033" s="2">
        <v>6999</v>
      </c>
      <c r="E3033" s="2">
        <v>1653.33</v>
      </c>
    </row>
    <row r="3034" spans="1:5" x14ac:dyDescent="0.25">
      <c r="A3034" s="7">
        <v>45261</v>
      </c>
      <c r="B3034" s="2" t="s">
        <v>8</v>
      </c>
      <c r="C3034" s="2" t="s">
        <v>12</v>
      </c>
      <c r="D3034" s="2">
        <v>5100</v>
      </c>
      <c r="E3034" s="2">
        <v>20684.34</v>
      </c>
    </row>
    <row r="3035" spans="1:5" x14ac:dyDescent="0.25">
      <c r="A3035" s="7">
        <v>45261</v>
      </c>
      <c r="B3035" s="2" t="s">
        <v>8</v>
      </c>
      <c r="C3035" s="2" t="s">
        <v>12</v>
      </c>
      <c r="D3035" s="2">
        <v>5130</v>
      </c>
      <c r="E3035" s="2">
        <v>1216.42</v>
      </c>
    </row>
    <row r="3036" spans="1:5" x14ac:dyDescent="0.25">
      <c r="A3036" s="7">
        <v>45261</v>
      </c>
      <c r="B3036" s="2" t="s">
        <v>8</v>
      </c>
      <c r="C3036" s="2" t="s">
        <v>12</v>
      </c>
      <c r="D3036" s="2">
        <v>5140</v>
      </c>
      <c r="E3036" s="2">
        <v>519.28</v>
      </c>
    </row>
    <row r="3037" spans="1:5" x14ac:dyDescent="0.25">
      <c r="A3037" s="7">
        <v>45261</v>
      </c>
      <c r="B3037" s="2" t="s">
        <v>8</v>
      </c>
      <c r="C3037" s="2" t="s">
        <v>12</v>
      </c>
      <c r="D3037" s="2">
        <v>5200</v>
      </c>
      <c r="E3037" s="2">
        <v>1137.1400000000001</v>
      </c>
    </row>
    <row r="3038" spans="1:5" x14ac:dyDescent="0.25">
      <c r="A3038" s="7">
        <v>45261</v>
      </c>
      <c r="B3038" s="2" t="s">
        <v>8</v>
      </c>
      <c r="C3038" s="2" t="s">
        <v>12</v>
      </c>
      <c r="D3038" s="2">
        <v>5300</v>
      </c>
      <c r="E3038" s="2">
        <v>1032.56</v>
      </c>
    </row>
    <row r="3039" spans="1:5" x14ac:dyDescent="0.25">
      <c r="A3039" s="7">
        <v>45261</v>
      </c>
      <c r="B3039" s="2" t="s">
        <v>8</v>
      </c>
      <c r="C3039" s="2" t="s">
        <v>12</v>
      </c>
      <c r="D3039" s="2">
        <v>5400</v>
      </c>
      <c r="E3039" s="2">
        <v>612.80999999999995</v>
      </c>
    </row>
    <row r="3040" spans="1:5" x14ac:dyDescent="0.25">
      <c r="A3040" s="7">
        <v>45261</v>
      </c>
      <c r="B3040" s="2" t="s">
        <v>8</v>
      </c>
      <c r="C3040" s="2" t="s">
        <v>12</v>
      </c>
      <c r="D3040" s="2">
        <v>5500</v>
      </c>
      <c r="E3040" s="2">
        <v>19381.45</v>
      </c>
    </row>
    <row r="3041" spans="1:5" x14ac:dyDescent="0.25">
      <c r="A3041" s="7">
        <v>45261</v>
      </c>
      <c r="B3041" s="2" t="s">
        <v>8</v>
      </c>
      <c r="C3041" s="2" t="s">
        <v>12</v>
      </c>
      <c r="D3041" s="2">
        <v>5700</v>
      </c>
      <c r="E3041" s="2">
        <v>2531.9699999999998</v>
      </c>
    </row>
    <row r="3042" spans="1:5" x14ac:dyDescent="0.25">
      <c r="A3042" s="7">
        <v>45261</v>
      </c>
      <c r="B3042" s="2" t="s">
        <v>8</v>
      </c>
      <c r="C3042" s="2" t="s">
        <v>12</v>
      </c>
      <c r="D3042" s="2">
        <v>5800</v>
      </c>
      <c r="E3042" s="2">
        <v>1052.29</v>
      </c>
    </row>
    <row r="3043" spans="1:5" x14ac:dyDescent="0.25">
      <c r="A3043" s="7">
        <v>45261</v>
      </c>
      <c r="B3043" s="2" t="s">
        <v>8</v>
      </c>
      <c r="C3043" s="2" t="s">
        <v>12</v>
      </c>
      <c r="D3043" s="2">
        <v>6000</v>
      </c>
      <c r="E3043" s="2">
        <v>565.82000000000005</v>
      </c>
    </row>
    <row r="3044" spans="1:5" x14ac:dyDescent="0.25">
      <c r="A3044" s="7">
        <v>45261</v>
      </c>
      <c r="B3044" s="2" t="s">
        <v>8</v>
      </c>
      <c r="C3044" s="2" t="s">
        <v>12</v>
      </c>
      <c r="D3044" s="2">
        <v>6200</v>
      </c>
      <c r="E3044" s="2">
        <v>2517.52</v>
      </c>
    </row>
    <row r="3045" spans="1:5" x14ac:dyDescent="0.25">
      <c r="A3045" s="7">
        <v>45261</v>
      </c>
      <c r="B3045" s="2" t="s">
        <v>8</v>
      </c>
      <c r="C3045" s="2" t="s">
        <v>12</v>
      </c>
      <c r="D3045" s="2">
        <v>6400</v>
      </c>
      <c r="E3045" s="2">
        <v>3575.96</v>
      </c>
    </row>
    <row r="3046" spans="1:5" x14ac:dyDescent="0.25">
      <c r="A3046" s="7">
        <v>45261</v>
      </c>
      <c r="B3046" s="2" t="s">
        <v>8</v>
      </c>
      <c r="C3046" s="2" t="s">
        <v>12</v>
      </c>
      <c r="D3046" s="2">
        <v>6410</v>
      </c>
      <c r="E3046" s="2">
        <v>2594.29</v>
      </c>
    </row>
    <row r="3047" spans="1:5" x14ac:dyDescent="0.25">
      <c r="A3047" s="7">
        <v>45261</v>
      </c>
      <c r="B3047" s="2" t="s">
        <v>8</v>
      </c>
      <c r="C3047" s="2" t="s">
        <v>12</v>
      </c>
      <c r="D3047" s="2">
        <v>6420</v>
      </c>
      <c r="E3047" s="2">
        <v>2025.88</v>
      </c>
    </row>
    <row r="3048" spans="1:5" x14ac:dyDescent="0.25">
      <c r="A3048" s="7">
        <v>45261</v>
      </c>
      <c r="B3048" s="2" t="s">
        <v>8</v>
      </c>
      <c r="C3048" s="2" t="s">
        <v>12</v>
      </c>
      <c r="D3048" s="2">
        <v>6500</v>
      </c>
      <c r="E3048" s="2">
        <v>3020.3</v>
      </c>
    </row>
    <row r="3049" spans="1:5" x14ac:dyDescent="0.25">
      <c r="A3049" s="7">
        <v>45261</v>
      </c>
      <c r="B3049" s="2" t="s">
        <v>8</v>
      </c>
      <c r="C3049" s="2" t="s">
        <v>12</v>
      </c>
      <c r="D3049" s="2">
        <v>6600</v>
      </c>
      <c r="E3049" s="2">
        <v>5335.21</v>
      </c>
    </row>
    <row r="3050" spans="1:5" x14ac:dyDescent="0.25">
      <c r="A3050" s="7">
        <v>45261</v>
      </c>
      <c r="B3050" s="2" t="s">
        <v>8</v>
      </c>
      <c r="C3050" s="2" t="s">
        <v>12</v>
      </c>
      <c r="D3050" s="2">
        <v>6610</v>
      </c>
      <c r="E3050" s="2">
        <v>2577.2800000000002</v>
      </c>
    </row>
    <row r="3051" spans="1:5" x14ac:dyDescent="0.25">
      <c r="A3051" s="7">
        <v>45261</v>
      </c>
      <c r="B3051" s="2" t="s">
        <v>8</v>
      </c>
      <c r="C3051" s="2" t="s">
        <v>12</v>
      </c>
      <c r="D3051" s="2">
        <v>6620</v>
      </c>
      <c r="E3051" s="2">
        <v>1019.01</v>
      </c>
    </row>
    <row r="3052" spans="1:5" x14ac:dyDescent="0.25">
      <c r="A3052" s="7">
        <v>45261</v>
      </c>
      <c r="B3052" s="2" t="s">
        <v>8</v>
      </c>
      <c r="C3052" s="2" t="s">
        <v>12</v>
      </c>
      <c r="D3052" s="2">
        <v>6700</v>
      </c>
      <c r="E3052" s="2">
        <v>582.32000000000005</v>
      </c>
    </row>
    <row r="3053" spans="1:5" x14ac:dyDescent="0.25">
      <c r="A3053" s="7">
        <v>45261</v>
      </c>
      <c r="B3053" s="2" t="s">
        <v>8</v>
      </c>
      <c r="C3053" s="2" t="s">
        <v>12</v>
      </c>
      <c r="D3053" s="2">
        <v>6999</v>
      </c>
      <c r="E3053" s="2">
        <v>1581.46</v>
      </c>
    </row>
    <row r="3054" spans="1:5" x14ac:dyDescent="0.25">
      <c r="A3054" s="7">
        <v>45261</v>
      </c>
      <c r="B3054" s="2" t="s">
        <v>9</v>
      </c>
      <c r="C3054" s="2" t="s">
        <v>12</v>
      </c>
      <c r="D3054" s="2">
        <v>5100</v>
      </c>
      <c r="E3054" s="2">
        <v>21480.17</v>
      </c>
    </row>
    <row r="3055" spans="1:5" x14ac:dyDescent="0.25">
      <c r="A3055" s="7">
        <v>45261</v>
      </c>
      <c r="B3055" s="2" t="s">
        <v>9</v>
      </c>
      <c r="C3055" s="2" t="s">
        <v>12</v>
      </c>
      <c r="D3055" s="2">
        <v>5130</v>
      </c>
      <c r="E3055" s="2">
        <v>1285.05</v>
      </c>
    </row>
    <row r="3056" spans="1:5" x14ac:dyDescent="0.25">
      <c r="A3056" s="7">
        <v>45261</v>
      </c>
      <c r="B3056" s="2" t="s">
        <v>9</v>
      </c>
      <c r="C3056" s="2" t="s">
        <v>12</v>
      </c>
      <c r="D3056" s="2">
        <v>5140</v>
      </c>
      <c r="E3056" s="2">
        <v>522.52</v>
      </c>
    </row>
    <row r="3057" spans="1:5" x14ac:dyDescent="0.25">
      <c r="A3057" s="7">
        <v>45261</v>
      </c>
      <c r="B3057" s="2" t="s">
        <v>9</v>
      </c>
      <c r="C3057" s="2" t="s">
        <v>12</v>
      </c>
      <c r="D3057" s="2">
        <v>5200</v>
      </c>
      <c r="E3057" s="2">
        <v>1167.54</v>
      </c>
    </row>
    <row r="3058" spans="1:5" x14ac:dyDescent="0.25">
      <c r="A3058" s="7">
        <v>45261</v>
      </c>
      <c r="B3058" s="2" t="s">
        <v>9</v>
      </c>
      <c r="C3058" s="2" t="s">
        <v>12</v>
      </c>
      <c r="D3058" s="2">
        <v>5300</v>
      </c>
      <c r="E3058" s="2">
        <v>1057.0899999999999</v>
      </c>
    </row>
    <row r="3059" spans="1:5" x14ac:dyDescent="0.25">
      <c r="A3059" s="7">
        <v>45261</v>
      </c>
      <c r="B3059" s="2" t="s">
        <v>9</v>
      </c>
      <c r="C3059" s="2" t="s">
        <v>12</v>
      </c>
      <c r="D3059" s="2">
        <v>5400</v>
      </c>
      <c r="E3059" s="2">
        <v>614.77</v>
      </c>
    </row>
    <row r="3060" spans="1:5" x14ac:dyDescent="0.25">
      <c r="A3060" s="7">
        <v>45261</v>
      </c>
      <c r="B3060" s="2" t="s">
        <v>9</v>
      </c>
      <c r="C3060" s="2" t="s">
        <v>12</v>
      </c>
      <c r="D3060" s="2">
        <v>5500</v>
      </c>
      <c r="E3060" s="2">
        <v>19237.73</v>
      </c>
    </row>
    <row r="3061" spans="1:5" x14ac:dyDescent="0.25">
      <c r="A3061" s="7">
        <v>45261</v>
      </c>
      <c r="B3061" s="2" t="s">
        <v>9</v>
      </c>
      <c r="C3061" s="2" t="s">
        <v>12</v>
      </c>
      <c r="D3061" s="2">
        <v>5700</v>
      </c>
      <c r="E3061" s="2">
        <v>2615.84</v>
      </c>
    </row>
    <row r="3062" spans="1:5" x14ac:dyDescent="0.25">
      <c r="A3062" s="7">
        <v>45261</v>
      </c>
      <c r="B3062" s="2" t="s">
        <v>9</v>
      </c>
      <c r="C3062" s="2" t="s">
        <v>12</v>
      </c>
      <c r="D3062" s="2">
        <v>5800</v>
      </c>
      <c r="E3062" s="2">
        <v>1056.22</v>
      </c>
    </row>
    <row r="3063" spans="1:5" x14ac:dyDescent="0.25">
      <c r="A3063" s="7">
        <v>45261</v>
      </c>
      <c r="B3063" s="2" t="s">
        <v>9</v>
      </c>
      <c r="C3063" s="2" t="s">
        <v>12</v>
      </c>
      <c r="D3063" s="2">
        <v>6000</v>
      </c>
      <c r="E3063" s="2">
        <v>576.54</v>
      </c>
    </row>
    <row r="3064" spans="1:5" x14ac:dyDescent="0.25">
      <c r="A3064" s="7">
        <v>45261</v>
      </c>
      <c r="B3064" s="2" t="s">
        <v>9</v>
      </c>
      <c r="C3064" s="2" t="s">
        <v>12</v>
      </c>
      <c r="D3064" s="2">
        <v>6200</v>
      </c>
      <c r="E3064" s="2">
        <v>2437.4</v>
      </c>
    </row>
    <row r="3065" spans="1:5" x14ac:dyDescent="0.25">
      <c r="A3065" s="7">
        <v>45261</v>
      </c>
      <c r="B3065" s="2" t="s">
        <v>9</v>
      </c>
      <c r="C3065" s="2" t="s">
        <v>12</v>
      </c>
      <c r="D3065" s="2">
        <v>6400</v>
      </c>
      <c r="E3065" s="2">
        <v>3770.91</v>
      </c>
    </row>
    <row r="3066" spans="1:5" x14ac:dyDescent="0.25">
      <c r="A3066" s="7">
        <v>45261</v>
      </c>
      <c r="B3066" s="2" t="s">
        <v>9</v>
      </c>
      <c r="C3066" s="2" t="s">
        <v>12</v>
      </c>
      <c r="D3066" s="2">
        <v>6410</v>
      </c>
      <c r="E3066" s="2">
        <v>2625.72</v>
      </c>
    </row>
    <row r="3067" spans="1:5" x14ac:dyDescent="0.25">
      <c r="A3067" s="7">
        <v>45261</v>
      </c>
      <c r="B3067" s="2" t="s">
        <v>9</v>
      </c>
      <c r="C3067" s="2" t="s">
        <v>12</v>
      </c>
      <c r="D3067" s="2">
        <v>6420</v>
      </c>
      <c r="E3067" s="2">
        <v>1985.67</v>
      </c>
    </row>
    <row r="3068" spans="1:5" x14ac:dyDescent="0.25">
      <c r="A3068" s="7">
        <v>45261</v>
      </c>
      <c r="B3068" s="2" t="s">
        <v>9</v>
      </c>
      <c r="C3068" s="2" t="s">
        <v>12</v>
      </c>
      <c r="D3068" s="2">
        <v>6500</v>
      </c>
      <c r="E3068" s="2">
        <v>3096.88</v>
      </c>
    </row>
    <row r="3069" spans="1:5" x14ac:dyDescent="0.25">
      <c r="A3069" s="7">
        <v>45261</v>
      </c>
      <c r="B3069" s="2" t="s">
        <v>9</v>
      </c>
      <c r="C3069" s="2" t="s">
        <v>12</v>
      </c>
      <c r="D3069" s="2">
        <v>6600</v>
      </c>
      <c r="E3069" s="2">
        <v>5429.63</v>
      </c>
    </row>
    <row r="3070" spans="1:5" x14ac:dyDescent="0.25">
      <c r="A3070" s="7">
        <v>45261</v>
      </c>
      <c r="B3070" s="2" t="s">
        <v>9</v>
      </c>
      <c r="C3070" s="2" t="s">
        <v>12</v>
      </c>
      <c r="D3070" s="2">
        <v>6610</v>
      </c>
      <c r="E3070" s="2">
        <v>2616.1799999999998</v>
      </c>
    </row>
    <row r="3071" spans="1:5" x14ac:dyDescent="0.25">
      <c r="A3071" s="7">
        <v>45261</v>
      </c>
      <c r="B3071" s="2" t="s">
        <v>9</v>
      </c>
      <c r="C3071" s="2" t="s">
        <v>12</v>
      </c>
      <c r="D3071" s="2">
        <v>6620</v>
      </c>
      <c r="E3071" s="2">
        <v>1075.9100000000001</v>
      </c>
    </row>
    <row r="3072" spans="1:5" x14ac:dyDescent="0.25">
      <c r="A3072" s="7">
        <v>45261</v>
      </c>
      <c r="B3072" s="2" t="s">
        <v>9</v>
      </c>
      <c r="C3072" s="2" t="s">
        <v>12</v>
      </c>
      <c r="D3072" s="2">
        <v>6700</v>
      </c>
      <c r="E3072" s="2">
        <v>613.27</v>
      </c>
    </row>
    <row r="3073" spans="1:5" x14ac:dyDescent="0.25">
      <c r="A3073" s="7">
        <v>45261</v>
      </c>
      <c r="B3073" s="2" t="s">
        <v>9</v>
      </c>
      <c r="C3073" s="2" t="s">
        <v>12</v>
      </c>
      <c r="D3073" s="2">
        <v>6999</v>
      </c>
      <c r="E3073" s="2">
        <v>1668.78</v>
      </c>
    </row>
    <row r="3074" spans="1:5" x14ac:dyDescent="0.25">
      <c r="A3074" s="7">
        <v>45261</v>
      </c>
      <c r="B3074" s="2" t="s">
        <v>5</v>
      </c>
      <c r="C3074" s="2" t="s">
        <v>14</v>
      </c>
      <c r="D3074" s="2">
        <v>5100</v>
      </c>
      <c r="E3074" s="2">
        <v>12480.8</v>
      </c>
    </row>
    <row r="3075" spans="1:5" x14ac:dyDescent="0.25">
      <c r="A3075" s="7">
        <v>45261</v>
      </c>
      <c r="B3075" s="2" t="s">
        <v>5</v>
      </c>
      <c r="C3075" s="2" t="s">
        <v>14</v>
      </c>
      <c r="D3075" s="2">
        <v>5130</v>
      </c>
      <c r="E3075" s="2">
        <v>720.25</v>
      </c>
    </row>
    <row r="3076" spans="1:5" x14ac:dyDescent="0.25">
      <c r="A3076" s="7">
        <v>45261</v>
      </c>
      <c r="B3076" s="2" t="s">
        <v>5</v>
      </c>
      <c r="C3076" s="2" t="s">
        <v>14</v>
      </c>
      <c r="D3076" s="2">
        <v>5140</v>
      </c>
      <c r="E3076" s="2">
        <v>312.77999999999997</v>
      </c>
    </row>
    <row r="3077" spans="1:5" x14ac:dyDescent="0.25">
      <c r="A3077" s="7">
        <v>45261</v>
      </c>
      <c r="B3077" s="2" t="s">
        <v>5</v>
      </c>
      <c r="C3077" s="2" t="s">
        <v>14</v>
      </c>
      <c r="D3077" s="2">
        <v>5200</v>
      </c>
      <c r="E3077" s="2">
        <v>716.54</v>
      </c>
    </row>
    <row r="3078" spans="1:5" x14ac:dyDescent="0.25">
      <c r="A3078" s="7">
        <v>45261</v>
      </c>
      <c r="B3078" s="2" t="s">
        <v>5</v>
      </c>
      <c r="C3078" s="2" t="s">
        <v>14</v>
      </c>
      <c r="D3078" s="2">
        <v>5300</v>
      </c>
      <c r="E3078" s="2">
        <v>14564.31</v>
      </c>
    </row>
    <row r="3079" spans="1:5" x14ac:dyDescent="0.25">
      <c r="A3079" s="7">
        <v>45261</v>
      </c>
      <c r="B3079" s="2" t="s">
        <v>5</v>
      </c>
      <c r="C3079" s="2" t="s">
        <v>14</v>
      </c>
      <c r="D3079" s="2">
        <v>5400</v>
      </c>
      <c r="E3079" s="2">
        <v>384.63</v>
      </c>
    </row>
    <row r="3080" spans="1:5" x14ac:dyDescent="0.25">
      <c r="A3080" s="7">
        <v>45261</v>
      </c>
      <c r="B3080" s="2" t="s">
        <v>5</v>
      </c>
      <c r="C3080" s="2" t="s">
        <v>14</v>
      </c>
      <c r="D3080" s="2">
        <v>5500</v>
      </c>
      <c r="E3080" s="2">
        <v>11151.35</v>
      </c>
    </row>
    <row r="3081" spans="1:5" x14ac:dyDescent="0.25">
      <c r="A3081" s="7">
        <v>45261</v>
      </c>
      <c r="B3081" s="2" t="s">
        <v>5</v>
      </c>
      <c r="C3081" s="2" t="s">
        <v>14</v>
      </c>
      <c r="D3081" s="2">
        <v>5700</v>
      </c>
      <c r="E3081" s="2">
        <v>1511.66</v>
      </c>
    </row>
    <row r="3082" spans="1:5" x14ac:dyDescent="0.25">
      <c r="A3082" s="7">
        <v>45261</v>
      </c>
      <c r="B3082" s="2" t="s">
        <v>5</v>
      </c>
      <c r="C3082" s="2" t="s">
        <v>14</v>
      </c>
      <c r="D3082" s="2">
        <v>5800</v>
      </c>
      <c r="E3082" s="2">
        <v>600.26</v>
      </c>
    </row>
    <row r="3083" spans="1:5" x14ac:dyDescent="0.25">
      <c r="A3083" s="7">
        <v>45261</v>
      </c>
      <c r="B3083" s="2" t="s">
        <v>5</v>
      </c>
      <c r="C3083" s="2" t="s">
        <v>14</v>
      </c>
      <c r="D3083" s="2">
        <v>6000</v>
      </c>
      <c r="E3083" s="2">
        <v>302.81</v>
      </c>
    </row>
    <row r="3084" spans="1:5" x14ac:dyDescent="0.25">
      <c r="A3084" s="7">
        <v>45261</v>
      </c>
      <c r="B3084" s="2" t="s">
        <v>5</v>
      </c>
      <c r="C3084" s="2" t="s">
        <v>14</v>
      </c>
      <c r="D3084" s="2">
        <v>6200</v>
      </c>
      <c r="E3084" s="2">
        <v>1448.35</v>
      </c>
    </row>
    <row r="3085" spans="1:5" x14ac:dyDescent="0.25">
      <c r="A3085" s="7">
        <v>45261</v>
      </c>
      <c r="B3085" s="2" t="s">
        <v>5</v>
      </c>
      <c r="C3085" s="2" t="s">
        <v>14</v>
      </c>
      <c r="D3085" s="2">
        <v>6400</v>
      </c>
      <c r="E3085" s="2">
        <v>2098.0300000000002</v>
      </c>
    </row>
    <row r="3086" spans="1:5" x14ac:dyDescent="0.25">
      <c r="A3086" s="7">
        <v>45261</v>
      </c>
      <c r="B3086" s="2" t="s">
        <v>5</v>
      </c>
      <c r="C3086" s="2" t="s">
        <v>14</v>
      </c>
      <c r="D3086" s="2">
        <v>6410</v>
      </c>
      <c r="E3086" s="2">
        <v>1496.04</v>
      </c>
    </row>
    <row r="3087" spans="1:5" x14ac:dyDescent="0.25">
      <c r="A3087" s="7">
        <v>45261</v>
      </c>
      <c r="B3087" s="2" t="s">
        <v>5</v>
      </c>
      <c r="C3087" s="2" t="s">
        <v>14</v>
      </c>
      <c r="D3087" s="2">
        <v>6420</v>
      </c>
      <c r="E3087" s="2">
        <v>1083.56</v>
      </c>
    </row>
    <row r="3088" spans="1:5" x14ac:dyDescent="0.25">
      <c r="A3088" s="7">
        <v>45261</v>
      </c>
      <c r="B3088" s="2" t="s">
        <v>5</v>
      </c>
      <c r="C3088" s="2" t="s">
        <v>14</v>
      </c>
      <c r="D3088" s="2">
        <v>6500</v>
      </c>
      <c r="E3088" s="2">
        <v>1845.22</v>
      </c>
    </row>
    <row r="3089" spans="1:5" x14ac:dyDescent="0.25">
      <c r="A3089" s="7">
        <v>45261</v>
      </c>
      <c r="B3089" s="2" t="s">
        <v>5</v>
      </c>
      <c r="C3089" s="2" t="s">
        <v>14</v>
      </c>
      <c r="D3089" s="2">
        <v>6600</v>
      </c>
      <c r="E3089" s="2">
        <v>2991.11</v>
      </c>
    </row>
    <row r="3090" spans="1:5" x14ac:dyDescent="0.25">
      <c r="A3090" s="7">
        <v>45261</v>
      </c>
      <c r="B3090" s="2" t="s">
        <v>5</v>
      </c>
      <c r="C3090" s="2" t="s">
        <v>14</v>
      </c>
      <c r="D3090" s="2">
        <v>6610</v>
      </c>
      <c r="E3090" s="2">
        <v>1521.54</v>
      </c>
    </row>
    <row r="3091" spans="1:5" x14ac:dyDescent="0.25">
      <c r="A3091" s="7">
        <v>45261</v>
      </c>
      <c r="B3091" s="2" t="s">
        <v>5</v>
      </c>
      <c r="C3091" s="2" t="s">
        <v>14</v>
      </c>
      <c r="D3091" s="2">
        <v>6620</v>
      </c>
      <c r="E3091" s="2">
        <v>614.5</v>
      </c>
    </row>
    <row r="3092" spans="1:5" x14ac:dyDescent="0.25">
      <c r="A3092" s="7">
        <v>45261</v>
      </c>
      <c r="B3092" s="2" t="s">
        <v>5</v>
      </c>
      <c r="C3092" s="2" t="s">
        <v>14</v>
      </c>
      <c r="D3092" s="2">
        <v>6700</v>
      </c>
      <c r="E3092" s="2">
        <v>296.83999999999997</v>
      </c>
    </row>
    <row r="3093" spans="1:5" x14ac:dyDescent="0.25">
      <c r="A3093" s="7">
        <v>45261</v>
      </c>
      <c r="B3093" s="2" t="s">
        <v>5</v>
      </c>
      <c r="C3093" s="2" t="s">
        <v>14</v>
      </c>
      <c r="D3093" s="2">
        <v>6999</v>
      </c>
      <c r="E3093" s="2">
        <v>981.38</v>
      </c>
    </row>
    <row r="3094" spans="1:5" x14ac:dyDescent="0.25">
      <c r="A3094" s="7">
        <v>45261</v>
      </c>
      <c r="B3094" s="2" t="s">
        <v>8</v>
      </c>
      <c r="C3094" s="2" t="s">
        <v>14</v>
      </c>
      <c r="D3094" s="2">
        <v>5100</v>
      </c>
      <c r="E3094" s="2">
        <v>12640.28</v>
      </c>
    </row>
    <row r="3095" spans="1:5" x14ac:dyDescent="0.25">
      <c r="A3095" s="7">
        <v>45261</v>
      </c>
      <c r="B3095" s="2" t="s">
        <v>8</v>
      </c>
      <c r="C3095" s="2" t="s">
        <v>14</v>
      </c>
      <c r="D3095" s="2">
        <v>5130</v>
      </c>
      <c r="E3095" s="2">
        <v>710.94</v>
      </c>
    </row>
    <row r="3096" spans="1:5" x14ac:dyDescent="0.25">
      <c r="A3096" s="7">
        <v>45261</v>
      </c>
      <c r="B3096" s="2" t="s">
        <v>8</v>
      </c>
      <c r="C3096" s="2" t="s">
        <v>14</v>
      </c>
      <c r="D3096" s="2">
        <v>5140</v>
      </c>
      <c r="E3096" s="2">
        <v>302.49</v>
      </c>
    </row>
    <row r="3097" spans="1:5" x14ac:dyDescent="0.25">
      <c r="A3097" s="7">
        <v>45261</v>
      </c>
      <c r="B3097" s="2" t="s">
        <v>8</v>
      </c>
      <c r="C3097" s="2" t="s">
        <v>14</v>
      </c>
      <c r="D3097" s="2">
        <v>5200</v>
      </c>
      <c r="E3097" s="2">
        <v>691.67</v>
      </c>
    </row>
    <row r="3098" spans="1:5" x14ac:dyDescent="0.25">
      <c r="A3098" s="7">
        <v>45261</v>
      </c>
      <c r="B3098" s="2" t="s">
        <v>8</v>
      </c>
      <c r="C3098" s="2" t="s">
        <v>14</v>
      </c>
      <c r="D3098" s="2">
        <v>5300</v>
      </c>
      <c r="E3098" s="2">
        <v>15501.66</v>
      </c>
    </row>
    <row r="3099" spans="1:5" x14ac:dyDescent="0.25">
      <c r="A3099" s="7">
        <v>45261</v>
      </c>
      <c r="B3099" s="2" t="s">
        <v>8</v>
      </c>
      <c r="C3099" s="2" t="s">
        <v>14</v>
      </c>
      <c r="D3099" s="2">
        <v>5400</v>
      </c>
      <c r="E3099" s="2">
        <v>407.38</v>
      </c>
    </row>
    <row r="3100" spans="1:5" x14ac:dyDescent="0.25">
      <c r="A3100" s="7">
        <v>45261</v>
      </c>
      <c r="B3100" s="2" t="s">
        <v>8</v>
      </c>
      <c r="C3100" s="2" t="s">
        <v>14</v>
      </c>
      <c r="D3100" s="2">
        <v>5500</v>
      </c>
      <c r="E3100" s="2">
        <v>11615.18</v>
      </c>
    </row>
    <row r="3101" spans="1:5" x14ac:dyDescent="0.25">
      <c r="A3101" s="7">
        <v>45261</v>
      </c>
      <c r="B3101" s="2" t="s">
        <v>8</v>
      </c>
      <c r="C3101" s="2" t="s">
        <v>14</v>
      </c>
      <c r="D3101" s="2">
        <v>5700</v>
      </c>
      <c r="E3101" s="2">
        <v>1448.76</v>
      </c>
    </row>
    <row r="3102" spans="1:5" x14ac:dyDescent="0.25">
      <c r="A3102" s="7">
        <v>45261</v>
      </c>
      <c r="B3102" s="2" t="s">
        <v>8</v>
      </c>
      <c r="C3102" s="2" t="s">
        <v>14</v>
      </c>
      <c r="D3102" s="2">
        <v>5800</v>
      </c>
      <c r="E3102" s="2">
        <v>602.24</v>
      </c>
    </row>
    <row r="3103" spans="1:5" x14ac:dyDescent="0.25">
      <c r="A3103" s="7">
        <v>45261</v>
      </c>
      <c r="B3103" s="2" t="s">
        <v>8</v>
      </c>
      <c r="C3103" s="2" t="s">
        <v>14</v>
      </c>
      <c r="D3103" s="2">
        <v>6000</v>
      </c>
      <c r="E3103" s="2">
        <v>302.14</v>
      </c>
    </row>
    <row r="3104" spans="1:5" x14ac:dyDescent="0.25">
      <c r="A3104" s="7">
        <v>45261</v>
      </c>
      <c r="B3104" s="2" t="s">
        <v>8</v>
      </c>
      <c r="C3104" s="2" t="s">
        <v>14</v>
      </c>
      <c r="D3104" s="2">
        <v>6200</v>
      </c>
      <c r="E3104" s="2">
        <v>1494.77</v>
      </c>
    </row>
    <row r="3105" spans="1:5" x14ac:dyDescent="0.25">
      <c r="A3105" s="7">
        <v>45261</v>
      </c>
      <c r="B3105" s="2" t="s">
        <v>8</v>
      </c>
      <c r="C3105" s="2" t="s">
        <v>14</v>
      </c>
      <c r="D3105" s="2">
        <v>6400</v>
      </c>
      <c r="E3105" s="2">
        <v>2186.37</v>
      </c>
    </row>
    <row r="3106" spans="1:5" x14ac:dyDescent="0.25">
      <c r="A3106" s="7">
        <v>45261</v>
      </c>
      <c r="B3106" s="2" t="s">
        <v>8</v>
      </c>
      <c r="C3106" s="2" t="s">
        <v>14</v>
      </c>
      <c r="D3106" s="2">
        <v>6410</v>
      </c>
      <c r="E3106" s="2">
        <v>1476.17</v>
      </c>
    </row>
    <row r="3107" spans="1:5" x14ac:dyDescent="0.25">
      <c r="A3107" s="7">
        <v>45261</v>
      </c>
      <c r="B3107" s="2" t="s">
        <v>8</v>
      </c>
      <c r="C3107" s="2" t="s">
        <v>14</v>
      </c>
      <c r="D3107" s="2">
        <v>6420</v>
      </c>
      <c r="E3107" s="2">
        <v>1164.45</v>
      </c>
    </row>
    <row r="3108" spans="1:5" x14ac:dyDescent="0.25">
      <c r="A3108" s="7">
        <v>45261</v>
      </c>
      <c r="B3108" s="2" t="s">
        <v>8</v>
      </c>
      <c r="C3108" s="2" t="s">
        <v>14</v>
      </c>
      <c r="D3108" s="2">
        <v>6500</v>
      </c>
      <c r="E3108" s="2">
        <v>1878.23</v>
      </c>
    </row>
    <row r="3109" spans="1:5" x14ac:dyDescent="0.25">
      <c r="A3109" s="7">
        <v>45261</v>
      </c>
      <c r="B3109" s="2" t="s">
        <v>8</v>
      </c>
      <c r="C3109" s="2" t="s">
        <v>14</v>
      </c>
      <c r="D3109" s="2">
        <v>6600</v>
      </c>
      <c r="E3109" s="2">
        <v>3129.35</v>
      </c>
    </row>
    <row r="3110" spans="1:5" x14ac:dyDescent="0.25">
      <c r="A3110" s="7">
        <v>45261</v>
      </c>
      <c r="B3110" s="2" t="s">
        <v>8</v>
      </c>
      <c r="C3110" s="2" t="s">
        <v>14</v>
      </c>
      <c r="D3110" s="2">
        <v>6610</v>
      </c>
      <c r="E3110" s="2">
        <v>1451.23</v>
      </c>
    </row>
    <row r="3111" spans="1:5" x14ac:dyDescent="0.25">
      <c r="A3111" s="7">
        <v>45261</v>
      </c>
      <c r="B3111" s="2" t="s">
        <v>8</v>
      </c>
      <c r="C3111" s="2" t="s">
        <v>14</v>
      </c>
      <c r="D3111" s="2">
        <v>6620</v>
      </c>
      <c r="E3111" s="2">
        <v>590.86</v>
      </c>
    </row>
    <row r="3112" spans="1:5" x14ac:dyDescent="0.25">
      <c r="A3112" s="7">
        <v>45261</v>
      </c>
      <c r="B3112" s="2" t="s">
        <v>8</v>
      </c>
      <c r="C3112" s="2" t="s">
        <v>14</v>
      </c>
      <c r="D3112" s="2">
        <v>6700</v>
      </c>
      <c r="E3112" s="2">
        <v>395.73</v>
      </c>
    </row>
    <row r="3113" spans="1:5" x14ac:dyDescent="0.25">
      <c r="A3113" s="7">
        <v>45261</v>
      </c>
      <c r="B3113" s="2" t="s">
        <v>8</v>
      </c>
      <c r="C3113" s="2" t="s">
        <v>14</v>
      </c>
      <c r="D3113" s="2">
        <v>6999</v>
      </c>
      <c r="E3113" s="2">
        <v>1007.04</v>
      </c>
    </row>
    <row r="3114" spans="1:5" x14ac:dyDescent="0.25">
      <c r="A3114" s="7">
        <v>45261</v>
      </c>
      <c r="B3114" s="2" t="s">
        <v>9</v>
      </c>
      <c r="C3114" s="2" t="s">
        <v>14</v>
      </c>
      <c r="D3114" s="2">
        <v>5100</v>
      </c>
      <c r="E3114" s="2">
        <v>12528.71</v>
      </c>
    </row>
    <row r="3115" spans="1:5" x14ac:dyDescent="0.25">
      <c r="A3115" s="7">
        <v>45261</v>
      </c>
      <c r="B3115" s="2" t="s">
        <v>9</v>
      </c>
      <c r="C3115" s="2" t="s">
        <v>14</v>
      </c>
      <c r="D3115" s="2">
        <v>5130</v>
      </c>
      <c r="E3115" s="2">
        <v>804.27</v>
      </c>
    </row>
    <row r="3116" spans="1:5" x14ac:dyDescent="0.25">
      <c r="A3116" s="7">
        <v>45261</v>
      </c>
      <c r="B3116" s="2" t="s">
        <v>9</v>
      </c>
      <c r="C3116" s="2" t="s">
        <v>14</v>
      </c>
      <c r="D3116" s="2">
        <v>5140</v>
      </c>
      <c r="E3116" s="2">
        <v>288.12</v>
      </c>
    </row>
    <row r="3117" spans="1:5" x14ac:dyDescent="0.25">
      <c r="A3117" s="7">
        <v>45261</v>
      </c>
      <c r="B3117" s="2" t="s">
        <v>9</v>
      </c>
      <c r="C3117" s="2" t="s">
        <v>14</v>
      </c>
      <c r="D3117" s="2">
        <v>5200</v>
      </c>
      <c r="E3117" s="2">
        <v>701.17</v>
      </c>
    </row>
    <row r="3118" spans="1:5" x14ac:dyDescent="0.25">
      <c r="A3118" s="7">
        <v>45261</v>
      </c>
      <c r="B3118" s="2" t="s">
        <v>9</v>
      </c>
      <c r="C3118" s="2" t="s">
        <v>14</v>
      </c>
      <c r="D3118" s="2">
        <v>5300</v>
      </c>
      <c r="E3118" s="2">
        <v>11584.95</v>
      </c>
    </row>
    <row r="3119" spans="1:5" x14ac:dyDescent="0.25">
      <c r="A3119" s="7">
        <v>45261</v>
      </c>
      <c r="B3119" s="2" t="s">
        <v>9</v>
      </c>
      <c r="C3119" s="2" t="s">
        <v>14</v>
      </c>
      <c r="D3119" s="2">
        <v>5400</v>
      </c>
      <c r="E3119" s="2">
        <v>407.3</v>
      </c>
    </row>
    <row r="3120" spans="1:5" x14ac:dyDescent="0.25">
      <c r="A3120" s="7">
        <v>45261</v>
      </c>
      <c r="B3120" s="2" t="s">
        <v>9</v>
      </c>
      <c r="C3120" s="2" t="s">
        <v>14</v>
      </c>
      <c r="D3120" s="2">
        <v>5500</v>
      </c>
      <c r="E3120" s="2">
        <v>11682.97</v>
      </c>
    </row>
    <row r="3121" spans="1:5" x14ac:dyDescent="0.25">
      <c r="A3121" s="7">
        <v>45261</v>
      </c>
      <c r="B3121" s="2" t="s">
        <v>9</v>
      </c>
      <c r="C3121" s="2" t="s">
        <v>14</v>
      </c>
      <c r="D3121" s="2">
        <v>5700</v>
      </c>
      <c r="E3121" s="2">
        <v>1570.29</v>
      </c>
    </row>
    <row r="3122" spans="1:5" x14ac:dyDescent="0.25">
      <c r="A3122" s="7">
        <v>45261</v>
      </c>
      <c r="B3122" s="2" t="s">
        <v>9</v>
      </c>
      <c r="C3122" s="2" t="s">
        <v>14</v>
      </c>
      <c r="D3122" s="2">
        <v>5800</v>
      </c>
      <c r="E3122" s="2">
        <v>623.57000000000005</v>
      </c>
    </row>
    <row r="3123" spans="1:5" x14ac:dyDescent="0.25">
      <c r="A3123" s="7">
        <v>45261</v>
      </c>
      <c r="B3123" s="2" t="s">
        <v>9</v>
      </c>
      <c r="C3123" s="2" t="s">
        <v>14</v>
      </c>
      <c r="D3123" s="2">
        <v>6000</v>
      </c>
      <c r="E3123" s="2">
        <v>298.23</v>
      </c>
    </row>
    <row r="3124" spans="1:5" x14ac:dyDescent="0.25">
      <c r="A3124" s="7">
        <v>45261</v>
      </c>
      <c r="B3124" s="2" t="s">
        <v>9</v>
      </c>
      <c r="C3124" s="2" t="s">
        <v>14</v>
      </c>
      <c r="D3124" s="2">
        <v>6200</v>
      </c>
      <c r="E3124" s="2">
        <v>1539.82</v>
      </c>
    </row>
    <row r="3125" spans="1:5" x14ac:dyDescent="0.25">
      <c r="A3125" s="7">
        <v>45261</v>
      </c>
      <c r="B3125" s="2" t="s">
        <v>9</v>
      </c>
      <c r="C3125" s="2" t="s">
        <v>14</v>
      </c>
      <c r="D3125" s="2">
        <v>6400</v>
      </c>
      <c r="E3125" s="2">
        <v>2192.4699999999998</v>
      </c>
    </row>
    <row r="3126" spans="1:5" x14ac:dyDescent="0.25">
      <c r="A3126" s="7">
        <v>45261</v>
      </c>
      <c r="B3126" s="2" t="s">
        <v>9</v>
      </c>
      <c r="C3126" s="2" t="s">
        <v>14</v>
      </c>
      <c r="D3126" s="2">
        <v>6410</v>
      </c>
      <c r="E3126" s="2">
        <v>1615.83</v>
      </c>
    </row>
    <row r="3127" spans="1:5" x14ac:dyDescent="0.25">
      <c r="A3127" s="7">
        <v>45261</v>
      </c>
      <c r="B3127" s="2" t="s">
        <v>9</v>
      </c>
      <c r="C3127" s="2" t="s">
        <v>14</v>
      </c>
      <c r="D3127" s="2">
        <v>6420</v>
      </c>
      <c r="E3127" s="2">
        <v>1206.0999999999999</v>
      </c>
    </row>
    <row r="3128" spans="1:5" x14ac:dyDescent="0.25">
      <c r="A3128" s="7">
        <v>45261</v>
      </c>
      <c r="B3128" s="2" t="s">
        <v>9</v>
      </c>
      <c r="C3128" s="2" t="s">
        <v>14</v>
      </c>
      <c r="D3128" s="2">
        <v>6500</v>
      </c>
      <c r="E3128" s="2">
        <v>1904.29</v>
      </c>
    </row>
    <row r="3129" spans="1:5" x14ac:dyDescent="0.25">
      <c r="A3129" s="7">
        <v>45261</v>
      </c>
      <c r="B3129" s="2" t="s">
        <v>9</v>
      </c>
      <c r="C3129" s="2" t="s">
        <v>14</v>
      </c>
      <c r="D3129" s="2">
        <v>6600</v>
      </c>
      <c r="E3129" s="2">
        <v>3123.31</v>
      </c>
    </row>
    <row r="3130" spans="1:5" x14ac:dyDescent="0.25">
      <c r="A3130" s="7">
        <v>45261</v>
      </c>
      <c r="B3130" s="2" t="s">
        <v>9</v>
      </c>
      <c r="C3130" s="2" t="s">
        <v>14</v>
      </c>
      <c r="D3130" s="2">
        <v>6610</v>
      </c>
      <c r="E3130" s="2">
        <v>1573.02</v>
      </c>
    </row>
    <row r="3131" spans="1:5" x14ac:dyDescent="0.25">
      <c r="A3131" s="7">
        <v>45261</v>
      </c>
      <c r="B3131" s="2" t="s">
        <v>9</v>
      </c>
      <c r="C3131" s="2" t="s">
        <v>14</v>
      </c>
      <c r="D3131" s="2">
        <v>6620</v>
      </c>
      <c r="E3131" s="2">
        <v>595.29</v>
      </c>
    </row>
    <row r="3132" spans="1:5" x14ac:dyDescent="0.25">
      <c r="A3132" s="7">
        <v>45261</v>
      </c>
      <c r="B3132" s="2" t="s">
        <v>9</v>
      </c>
      <c r="C3132" s="2" t="s">
        <v>14</v>
      </c>
      <c r="D3132" s="2">
        <v>6700</v>
      </c>
      <c r="E3132" s="2">
        <v>406.76</v>
      </c>
    </row>
    <row r="3133" spans="1:5" x14ac:dyDescent="0.25">
      <c r="A3133" s="7">
        <v>45261</v>
      </c>
      <c r="B3133" s="2" t="s">
        <v>9</v>
      </c>
      <c r="C3133" s="2" t="s">
        <v>14</v>
      </c>
      <c r="D3133" s="2">
        <v>6999</v>
      </c>
      <c r="E3133" s="2">
        <v>1017.74</v>
      </c>
    </row>
    <row r="3134" spans="1:5" x14ac:dyDescent="0.25">
      <c r="A3134" s="7">
        <v>45292</v>
      </c>
      <c r="B3134" s="2" t="s">
        <v>5</v>
      </c>
      <c r="C3134" s="2" t="s">
        <v>6</v>
      </c>
      <c r="D3134" s="2">
        <v>3100</v>
      </c>
      <c r="E3134" s="2">
        <v>-732511.49</v>
      </c>
    </row>
    <row r="3135" spans="1:5" x14ac:dyDescent="0.25">
      <c r="A3135" s="7">
        <v>45292</v>
      </c>
      <c r="B3135" s="2" t="s">
        <v>5</v>
      </c>
      <c r="C3135" s="2" t="s">
        <v>6</v>
      </c>
      <c r="D3135" s="2">
        <v>3200</v>
      </c>
      <c r="E3135" s="2">
        <v>-697167.37</v>
      </c>
    </row>
    <row r="3136" spans="1:5" x14ac:dyDescent="0.25">
      <c r="A3136" s="7">
        <v>45292</v>
      </c>
      <c r="B3136" s="2" t="s">
        <v>5</v>
      </c>
      <c r="C3136" s="2" t="s">
        <v>6</v>
      </c>
      <c r="D3136" s="2">
        <v>3300</v>
      </c>
      <c r="E3136" s="2">
        <v>-10339.700000000001</v>
      </c>
    </row>
    <row r="3137" spans="1:5" x14ac:dyDescent="0.25">
      <c r="A3137" s="7">
        <v>45292</v>
      </c>
      <c r="B3137" s="2" t="s">
        <v>5</v>
      </c>
      <c r="C3137" s="2" t="s">
        <v>6</v>
      </c>
      <c r="D3137" s="2">
        <v>3400</v>
      </c>
      <c r="E3137" s="2">
        <v>-1043.4100000000001</v>
      </c>
    </row>
    <row r="3138" spans="1:5" x14ac:dyDescent="0.25">
      <c r="A3138" s="7">
        <v>45292</v>
      </c>
      <c r="B3138" s="2" t="s">
        <v>5</v>
      </c>
      <c r="C3138" s="2" t="s">
        <v>6</v>
      </c>
      <c r="D3138" s="2">
        <v>3900</v>
      </c>
      <c r="E3138" s="2">
        <v>-508.4</v>
      </c>
    </row>
    <row r="3139" spans="1:5" x14ac:dyDescent="0.25">
      <c r="A3139" s="7">
        <v>45292</v>
      </c>
      <c r="B3139" s="2" t="s">
        <v>8</v>
      </c>
      <c r="C3139" s="2" t="s">
        <v>6</v>
      </c>
      <c r="D3139" s="2">
        <v>3100</v>
      </c>
      <c r="E3139" s="2">
        <v>-941423.96</v>
      </c>
    </row>
    <row r="3140" spans="1:5" x14ac:dyDescent="0.25">
      <c r="A3140" s="7">
        <v>45292</v>
      </c>
      <c r="B3140" s="2" t="s">
        <v>8</v>
      </c>
      <c r="C3140" s="2" t="s">
        <v>6</v>
      </c>
      <c r="D3140" s="2">
        <v>3200</v>
      </c>
      <c r="E3140" s="2">
        <v>-891094.12</v>
      </c>
    </row>
    <row r="3141" spans="1:5" x14ac:dyDescent="0.25">
      <c r="A3141" s="7">
        <v>45292</v>
      </c>
      <c r="B3141" s="2" t="s">
        <v>8</v>
      </c>
      <c r="C3141" s="2" t="s">
        <v>6</v>
      </c>
      <c r="D3141" s="2">
        <v>3300</v>
      </c>
      <c r="E3141" s="2">
        <v>-19535.18</v>
      </c>
    </row>
    <row r="3142" spans="1:5" x14ac:dyDescent="0.25">
      <c r="A3142" s="7">
        <v>45292</v>
      </c>
      <c r="B3142" s="2" t="s">
        <v>8</v>
      </c>
      <c r="C3142" s="2" t="s">
        <v>6</v>
      </c>
      <c r="D3142" s="2">
        <v>3400</v>
      </c>
      <c r="E3142" s="2">
        <v>-1980.53</v>
      </c>
    </row>
    <row r="3143" spans="1:5" x14ac:dyDescent="0.25">
      <c r="A3143" s="7">
        <v>45292</v>
      </c>
      <c r="B3143" s="2" t="s">
        <v>8</v>
      </c>
      <c r="C3143" s="2" t="s">
        <v>6</v>
      </c>
      <c r="D3143" s="2">
        <v>3900</v>
      </c>
      <c r="E3143" s="2">
        <v>-1013.51</v>
      </c>
    </row>
    <row r="3144" spans="1:5" x14ac:dyDescent="0.25">
      <c r="A3144" s="7">
        <v>45292</v>
      </c>
      <c r="B3144" s="2" t="s">
        <v>9</v>
      </c>
      <c r="C3144" s="2" t="s">
        <v>6</v>
      </c>
      <c r="D3144" s="2">
        <v>3100</v>
      </c>
      <c r="E3144" s="2">
        <v>-863499.6</v>
      </c>
    </row>
    <row r="3145" spans="1:5" x14ac:dyDescent="0.25">
      <c r="A3145" s="7">
        <v>45292</v>
      </c>
      <c r="B3145" s="2" t="s">
        <v>9</v>
      </c>
      <c r="C3145" s="2" t="s">
        <v>6</v>
      </c>
      <c r="D3145" s="2">
        <v>3200</v>
      </c>
      <c r="E3145" s="2">
        <v>-855859.18</v>
      </c>
    </row>
    <row r="3146" spans="1:5" x14ac:dyDescent="0.25">
      <c r="A3146" s="7">
        <v>45292</v>
      </c>
      <c r="B3146" s="2" t="s">
        <v>9</v>
      </c>
      <c r="C3146" s="2" t="s">
        <v>6</v>
      </c>
      <c r="D3146" s="2">
        <v>3300</v>
      </c>
      <c r="E3146" s="2">
        <v>-20232.03</v>
      </c>
    </row>
    <row r="3147" spans="1:5" x14ac:dyDescent="0.25">
      <c r="A3147" s="7">
        <v>45292</v>
      </c>
      <c r="B3147" s="2" t="s">
        <v>9</v>
      </c>
      <c r="C3147" s="2" t="s">
        <v>6</v>
      </c>
      <c r="D3147" s="2">
        <v>3400</v>
      </c>
      <c r="E3147" s="2">
        <v>-2984.18</v>
      </c>
    </row>
    <row r="3148" spans="1:5" x14ac:dyDescent="0.25">
      <c r="A3148" s="7">
        <v>45292</v>
      </c>
      <c r="B3148" s="2" t="s">
        <v>9</v>
      </c>
      <c r="C3148" s="2" t="s">
        <v>6</v>
      </c>
      <c r="D3148" s="2">
        <v>3900</v>
      </c>
      <c r="E3148" s="2">
        <v>-1497.25</v>
      </c>
    </row>
    <row r="3149" spans="1:5" x14ac:dyDescent="0.25">
      <c r="A3149" s="7">
        <v>45292</v>
      </c>
      <c r="B3149" s="2" t="s">
        <v>5</v>
      </c>
      <c r="C3149" s="2" t="s">
        <v>10</v>
      </c>
      <c r="D3149" s="2">
        <v>4100</v>
      </c>
      <c r="E3149" s="2">
        <v>278945.28999999998</v>
      </c>
    </row>
    <row r="3150" spans="1:5" x14ac:dyDescent="0.25">
      <c r="A3150" s="7">
        <v>45292</v>
      </c>
      <c r="B3150" s="2" t="s">
        <v>5</v>
      </c>
      <c r="C3150" s="2" t="s">
        <v>10</v>
      </c>
      <c r="D3150" s="2">
        <v>4110</v>
      </c>
      <c r="E3150" s="2">
        <v>62552.82</v>
      </c>
    </row>
    <row r="3151" spans="1:5" x14ac:dyDescent="0.25">
      <c r="A3151" s="7">
        <v>45292</v>
      </c>
      <c r="B3151" s="2" t="s">
        <v>5</v>
      </c>
      <c r="C3151" s="2" t="s">
        <v>10</v>
      </c>
      <c r="D3151" s="2">
        <v>4130</v>
      </c>
      <c r="E3151" s="2">
        <v>25210.52</v>
      </c>
    </row>
    <row r="3152" spans="1:5" x14ac:dyDescent="0.25">
      <c r="A3152" s="7">
        <v>45292</v>
      </c>
      <c r="B3152" s="2" t="s">
        <v>5</v>
      </c>
      <c r="C3152" s="2" t="s">
        <v>10</v>
      </c>
      <c r="D3152" s="2">
        <v>4140</v>
      </c>
      <c r="E3152" s="2">
        <v>7386.82</v>
      </c>
    </row>
    <row r="3153" spans="1:5" x14ac:dyDescent="0.25">
      <c r="A3153" s="7">
        <v>45292</v>
      </c>
      <c r="B3153" s="2" t="s">
        <v>5</v>
      </c>
      <c r="C3153" s="2" t="s">
        <v>10</v>
      </c>
      <c r="D3153" s="2">
        <v>4200</v>
      </c>
      <c r="E3153" s="2">
        <v>305649.69</v>
      </c>
    </row>
    <row r="3154" spans="1:5" x14ac:dyDescent="0.25">
      <c r="A3154" s="7">
        <v>45292</v>
      </c>
      <c r="B3154" s="2" t="s">
        <v>5</v>
      </c>
      <c r="C3154" s="2" t="s">
        <v>10</v>
      </c>
      <c r="D3154" s="2">
        <v>4300</v>
      </c>
      <c r="E3154" s="2">
        <v>25336.63</v>
      </c>
    </row>
    <row r="3155" spans="1:5" x14ac:dyDescent="0.25">
      <c r="A3155" s="7">
        <v>45292</v>
      </c>
      <c r="B3155" s="2" t="s">
        <v>5</v>
      </c>
      <c r="C3155" s="2" t="s">
        <v>10</v>
      </c>
      <c r="D3155" s="2">
        <v>4400</v>
      </c>
      <c r="E3155" s="2">
        <v>18406.099999999999</v>
      </c>
    </row>
    <row r="3156" spans="1:5" x14ac:dyDescent="0.25">
      <c r="A3156" s="7">
        <v>45292</v>
      </c>
      <c r="B3156" s="2" t="s">
        <v>5</v>
      </c>
      <c r="C3156" s="2" t="s">
        <v>10</v>
      </c>
      <c r="D3156" s="2">
        <v>4500</v>
      </c>
      <c r="E3156" s="2">
        <v>38280.480000000003</v>
      </c>
    </row>
    <row r="3157" spans="1:5" x14ac:dyDescent="0.25">
      <c r="A3157" s="7">
        <v>45292</v>
      </c>
      <c r="B3157" s="2" t="s">
        <v>5</v>
      </c>
      <c r="C3157" s="2" t="s">
        <v>10</v>
      </c>
      <c r="D3157" s="2">
        <v>4700</v>
      </c>
      <c r="E3157" s="2">
        <v>101179.01</v>
      </c>
    </row>
    <row r="3158" spans="1:5" x14ac:dyDescent="0.25">
      <c r="A3158" s="7">
        <v>45292</v>
      </c>
      <c r="B3158" s="2" t="s">
        <v>5</v>
      </c>
      <c r="C3158" s="2" t="s">
        <v>10</v>
      </c>
      <c r="D3158" s="2">
        <v>4800</v>
      </c>
      <c r="E3158" s="2">
        <v>172605.3</v>
      </c>
    </row>
    <row r="3159" spans="1:5" x14ac:dyDescent="0.25">
      <c r="A3159" s="7">
        <v>45292</v>
      </c>
      <c r="B3159" s="2" t="s">
        <v>5</v>
      </c>
      <c r="C3159" s="2" t="s">
        <v>10</v>
      </c>
      <c r="D3159" s="2">
        <v>4900</v>
      </c>
      <c r="E3159" s="2">
        <v>24849.38</v>
      </c>
    </row>
    <row r="3160" spans="1:5" x14ac:dyDescent="0.25">
      <c r="A3160" s="7">
        <v>45292</v>
      </c>
      <c r="B3160" s="2" t="s">
        <v>5</v>
      </c>
      <c r="C3160" s="2" t="s">
        <v>10</v>
      </c>
      <c r="D3160" s="2">
        <v>4950</v>
      </c>
      <c r="E3160" s="2">
        <v>49001.17</v>
      </c>
    </row>
    <row r="3161" spans="1:5" x14ac:dyDescent="0.25">
      <c r="A3161" s="7">
        <v>45292</v>
      </c>
      <c r="B3161" s="2" t="s">
        <v>5</v>
      </c>
      <c r="C3161" s="2" t="s">
        <v>10</v>
      </c>
      <c r="D3161" s="2">
        <v>4999</v>
      </c>
      <c r="E3161" s="2">
        <v>48753.06</v>
      </c>
    </row>
    <row r="3162" spans="1:5" x14ac:dyDescent="0.25">
      <c r="A3162" s="7">
        <v>45292</v>
      </c>
      <c r="B3162" s="2" t="s">
        <v>8</v>
      </c>
      <c r="C3162" s="2" t="s">
        <v>10</v>
      </c>
      <c r="D3162" s="2">
        <v>4100</v>
      </c>
      <c r="E3162" s="2">
        <v>316362.21999999997</v>
      </c>
    </row>
    <row r="3163" spans="1:5" x14ac:dyDescent="0.25">
      <c r="A3163" s="7">
        <v>45292</v>
      </c>
      <c r="B3163" s="2" t="s">
        <v>8</v>
      </c>
      <c r="C3163" s="2" t="s">
        <v>10</v>
      </c>
      <c r="D3163" s="2">
        <v>4110</v>
      </c>
      <c r="E3163" s="2">
        <v>62943.22</v>
      </c>
    </row>
    <row r="3164" spans="1:5" x14ac:dyDescent="0.25">
      <c r="A3164" s="7">
        <v>45292</v>
      </c>
      <c r="B3164" s="2" t="s">
        <v>8</v>
      </c>
      <c r="C3164" s="2" t="s">
        <v>10</v>
      </c>
      <c r="D3164" s="2">
        <v>4130</v>
      </c>
      <c r="E3164" s="2">
        <v>27647.58</v>
      </c>
    </row>
    <row r="3165" spans="1:5" x14ac:dyDescent="0.25">
      <c r="A3165" s="7">
        <v>45292</v>
      </c>
      <c r="B3165" s="2" t="s">
        <v>8</v>
      </c>
      <c r="C3165" s="2" t="s">
        <v>10</v>
      </c>
      <c r="D3165" s="2">
        <v>4140</v>
      </c>
      <c r="E3165" s="2">
        <v>12129.98</v>
      </c>
    </row>
    <row r="3166" spans="1:5" x14ac:dyDescent="0.25">
      <c r="A3166" s="7">
        <v>45292</v>
      </c>
      <c r="B3166" s="2" t="s">
        <v>8</v>
      </c>
      <c r="C3166" s="2" t="s">
        <v>10</v>
      </c>
      <c r="D3166" s="2">
        <v>4200</v>
      </c>
      <c r="E3166" s="2">
        <v>344356.64</v>
      </c>
    </row>
    <row r="3167" spans="1:5" x14ac:dyDescent="0.25">
      <c r="A3167" s="7">
        <v>45292</v>
      </c>
      <c r="B3167" s="2" t="s">
        <v>8</v>
      </c>
      <c r="C3167" s="2" t="s">
        <v>10</v>
      </c>
      <c r="D3167" s="2">
        <v>4300</v>
      </c>
      <c r="E3167" s="2">
        <v>45055.6</v>
      </c>
    </row>
    <row r="3168" spans="1:5" x14ac:dyDescent="0.25">
      <c r="A3168" s="7">
        <v>45292</v>
      </c>
      <c r="B3168" s="2" t="s">
        <v>8</v>
      </c>
      <c r="C3168" s="2" t="s">
        <v>10</v>
      </c>
      <c r="D3168" s="2">
        <v>4400</v>
      </c>
      <c r="E3168" s="2">
        <v>30766.25</v>
      </c>
    </row>
    <row r="3169" spans="1:5" x14ac:dyDescent="0.25">
      <c r="A3169" s="7">
        <v>45292</v>
      </c>
      <c r="B3169" s="2" t="s">
        <v>8</v>
      </c>
      <c r="C3169" s="2" t="s">
        <v>10</v>
      </c>
      <c r="D3169" s="2">
        <v>4500</v>
      </c>
      <c r="E3169" s="2">
        <v>54346.32</v>
      </c>
    </row>
    <row r="3170" spans="1:5" x14ac:dyDescent="0.25">
      <c r="A3170" s="7">
        <v>45292</v>
      </c>
      <c r="B3170" s="2" t="s">
        <v>8</v>
      </c>
      <c r="C3170" s="2" t="s">
        <v>10</v>
      </c>
      <c r="D3170" s="2">
        <v>4700</v>
      </c>
      <c r="E3170" s="2">
        <v>147657.68</v>
      </c>
    </row>
    <row r="3171" spans="1:5" x14ac:dyDescent="0.25">
      <c r="A3171" s="7">
        <v>45292</v>
      </c>
      <c r="B3171" s="2" t="s">
        <v>8</v>
      </c>
      <c r="C3171" s="2" t="s">
        <v>10</v>
      </c>
      <c r="D3171" s="2">
        <v>4800</v>
      </c>
      <c r="E3171" s="2">
        <v>177111.51</v>
      </c>
    </row>
    <row r="3172" spans="1:5" x14ac:dyDescent="0.25">
      <c r="A3172" s="7">
        <v>45292</v>
      </c>
      <c r="B3172" s="2" t="s">
        <v>8</v>
      </c>
      <c r="C3172" s="2" t="s">
        <v>10</v>
      </c>
      <c r="D3172" s="2">
        <v>4900</v>
      </c>
      <c r="E3172" s="2">
        <v>37462.97</v>
      </c>
    </row>
    <row r="3173" spans="1:5" x14ac:dyDescent="0.25">
      <c r="A3173" s="7">
        <v>45292</v>
      </c>
      <c r="B3173" s="2" t="s">
        <v>8</v>
      </c>
      <c r="C3173" s="2" t="s">
        <v>10</v>
      </c>
      <c r="D3173" s="2">
        <v>4950</v>
      </c>
      <c r="E3173" s="2">
        <v>39908.49</v>
      </c>
    </row>
    <row r="3174" spans="1:5" x14ac:dyDescent="0.25">
      <c r="A3174" s="7">
        <v>45292</v>
      </c>
      <c r="B3174" s="2" t="s">
        <v>8</v>
      </c>
      <c r="C3174" s="2" t="s">
        <v>10</v>
      </c>
      <c r="D3174" s="2">
        <v>4999</v>
      </c>
      <c r="E3174" s="2">
        <v>-40954.699999999997</v>
      </c>
    </row>
    <row r="3175" spans="1:5" x14ac:dyDescent="0.25">
      <c r="A3175" s="7">
        <v>45292</v>
      </c>
      <c r="B3175" s="2" t="s">
        <v>9</v>
      </c>
      <c r="C3175" s="2" t="s">
        <v>10</v>
      </c>
      <c r="D3175" s="2">
        <v>4100</v>
      </c>
      <c r="E3175" s="2">
        <v>353762.59</v>
      </c>
    </row>
    <row r="3176" spans="1:5" x14ac:dyDescent="0.25">
      <c r="A3176" s="7">
        <v>45292</v>
      </c>
      <c r="B3176" s="2" t="s">
        <v>9</v>
      </c>
      <c r="C3176" s="2" t="s">
        <v>10</v>
      </c>
      <c r="D3176" s="2">
        <v>4110</v>
      </c>
      <c r="E3176" s="2">
        <v>68635.42</v>
      </c>
    </row>
    <row r="3177" spans="1:5" x14ac:dyDescent="0.25">
      <c r="A3177" s="7">
        <v>45292</v>
      </c>
      <c r="B3177" s="2" t="s">
        <v>9</v>
      </c>
      <c r="C3177" s="2" t="s">
        <v>10</v>
      </c>
      <c r="D3177" s="2">
        <v>4130</v>
      </c>
      <c r="E3177" s="2">
        <v>34718.339999999997</v>
      </c>
    </row>
    <row r="3178" spans="1:5" x14ac:dyDescent="0.25">
      <c r="A3178" s="7">
        <v>45292</v>
      </c>
      <c r="B3178" s="2" t="s">
        <v>9</v>
      </c>
      <c r="C3178" s="2" t="s">
        <v>10</v>
      </c>
      <c r="D3178" s="2">
        <v>4140</v>
      </c>
      <c r="E3178" s="2">
        <v>14443.09</v>
      </c>
    </row>
    <row r="3179" spans="1:5" x14ac:dyDescent="0.25">
      <c r="A3179" s="7">
        <v>45292</v>
      </c>
      <c r="B3179" s="2" t="s">
        <v>9</v>
      </c>
      <c r="C3179" s="2" t="s">
        <v>10</v>
      </c>
      <c r="D3179" s="2">
        <v>4200</v>
      </c>
      <c r="E3179" s="2">
        <v>372502.68</v>
      </c>
    </row>
    <row r="3180" spans="1:5" x14ac:dyDescent="0.25">
      <c r="A3180" s="7">
        <v>45292</v>
      </c>
      <c r="B3180" s="2" t="s">
        <v>9</v>
      </c>
      <c r="C3180" s="2" t="s">
        <v>10</v>
      </c>
      <c r="D3180" s="2">
        <v>4300</v>
      </c>
      <c r="E3180" s="2">
        <v>52061.15</v>
      </c>
    </row>
    <row r="3181" spans="1:5" x14ac:dyDescent="0.25">
      <c r="A3181" s="7">
        <v>45292</v>
      </c>
      <c r="B3181" s="2" t="s">
        <v>9</v>
      </c>
      <c r="C3181" s="2" t="s">
        <v>10</v>
      </c>
      <c r="D3181" s="2">
        <v>4400</v>
      </c>
      <c r="E3181" s="2">
        <v>28752.29</v>
      </c>
    </row>
    <row r="3182" spans="1:5" x14ac:dyDescent="0.25">
      <c r="A3182" s="7">
        <v>45292</v>
      </c>
      <c r="B3182" s="2" t="s">
        <v>9</v>
      </c>
      <c r="C3182" s="2" t="s">
        <v>10</v>
      </c>
      <c r="D3182" s="2">
        <v>4500</v>
      </c>
      <c r="E3182" s="2">
        <v>56462.26</v>
      </c>
    </row>
    <row r="3183" spans="1:5" x14ac:dyDescent="0.25">
      <c r="A3183" s="7">
        <v>45292</v>
      </c>
      <c r="B3183" s="2" t="s">
        <v>9</v>
      </c>
      <c r="C3183" s="2" t="s">
        <v>10</v>
      </c>
      <c r="D3183" s="2">
        <v>4700</v>
      </c>
      <c r="E3183" s="2">
        <v>173043.71</v>
      </c>
    </row>
    <row r="3184" spans="1:5" x14ac:dyDescent="0.25">
      <c r="A3184" s="7">
        <v>45292</v>
      </c>
      <c r="B3184" s="2" t="s">
        <v>9</v>
      </c>
      <c r="C3184" s="2" t="s">
        <v>10</v>
      </c>
      <c r="D3184" s="2">
        <v>4800</v>
      </c>
      <c r="E3184" s="2">
        <v>198341.44</v>
      </c>
    </row>
    <row r="3185" spans="1:5" x14ac:dyDescent="0.25">
      <c r="A3185" s="7">
        <v>45292</v>
      </c>
      <c r="B3185" s="2" t="s">
        <v>9</v>
      </c>
      <c r="C3185" s="2" t="s">
        <v>10</v>
      </c>
      <c r="D3185" s="2">
        <v>4900</v>
      </c>
      <c r="E3185" s="2">
        <v>44117.08</v>
      </c>
    </row>
    <row r="3186" spans="1:5" x14ac:dyDescent="0.25">
      <c r="A3186" s="7">
        <v>45292</v>
      </c>
      <c r="B3186" s="2" t="s">
        <v>9</v>
      </c>
      <c r="C3186" s="2" t="s">
        <v>10</v>
      </c>
      <c r="D3186" s="2">
        <v>4950</v>
      </c>
      <c r="E3186" s="2">
        <v>37380.51</v>
      </c>
    </row>
    <row r="3187" spans="1:5" x14ac:dyDescent="0.25">
      <c r="A3187" s="7">
        <v>45292</v>
      </c>
      <c r="B3187" s="2" t="s">
        <v>9</v>
      </c>
      <c r="C3187" s="2" t="s">
        <v>10</v>
      </c>
      <c r="D3187" s="2">
        <v>4999</v>
      </c>
      <c r="E3187" s="2">
        <v>43475.45</v>
      </c>
    </row>
    <row r="3188" spans="1:5" x14ac:dyDescent="0.25">
      <c r="A3188" s="7">
        <v>45292</v>
      </c>
      <c r="B3188" s="2" t="s">
        <v>5</v>
      </c>
      <c r="C3188" s="2" t="s">
        <v>12</v>
      </c>
      <c r="D3188" s="2">
        <v>5100</v>
      </c>
      <c r="E3188" s="2">
        <v>20217.96</v>
      </c>
    </row>
    <row r="3189" spans="1:5" x14ac:dyDescent="0.25">
      <c r="A3189" s="7">
        <v>45292</v>
      </c>
      <c r="B3189" s="2" t="s">
        <v>5</v>
      </c>
      <c r="C3189" s="2" t="s">
        <v>12</v>
      </c>
      <c r="D3189" s="2">
        <v>5130</v>
      </c>
      <c r="E3189" s="2">
        <v>1190.26</v>
      </c>
    </row>
    <row r="3190" spans="1:5" x14ac:dyDescent="0.25">
      <c r="A3190" s="7">
        <v>45292</v>
      </c>
      <c r="B3190" s="2" t="s">
        <v>5</v>
      </c>
      <c r="C3190" s="2" t="s">
        <v>12</v>
      </c>
      <c r="D3190" s="2">
        <v>5140</v>
      </c>
      <c r="E3190" s="2">
        <v>492.32</v>
      </c>
    </row>
    <row r="3191" spans="1:5" x14ac:dyDescent="0.25">
      <c r="A3191" s="7">
        <v>45292</v>
      </c>
      <c r="B3191" s="2" t="s">
        <v>5</v>
      </c>
      <c r="C3191" s="2" t="s">
        <v>12</v>
      </c>
      <c r="D3191" s="2">
        <v>5200</v>
      </c>
      <c r="E3191" s="2">
        <v>1107.78</v>
      </c>
    </row>
    <row r="3192" spans="1:5" x14ac:dyDescent="0.25">
      <c r="A3192" s="7">
        <v>45292</v>
      </c>
      <c r="B3192" s="2" t="s">
        <v>5</v>
      </c>
      <c r="C3192" s="2" t="s">
        <v>12</v>
      </c>
      <c r="D3192" s="2">
        <v>5300</v>
      </c>
      <c r="E3192" s="2">
        <v>1007.84</v>
      </c>
    </row>
    <row r="3193" spans="1:5" x14ac:dyDescent="0.25">
      <c r="A3193" s="7">
        <v>45292</v>
      </c>
      <c r="B3193" s="2" t="s">
        <v>5</v>
      </c>
      <c r="C3193" s="2" t="s">
        <v>12</v>
      </c>
      <c r="D3193" s="2">
        <v>5400</v>
      </c>
      <c r="E3193" s="2">
        <v>583.94000000000005</v>
      </c>
    </row>
    <row r="3194" spans="1:5" x14ac:dyDescent="0.25">
      <c r="A3194" s="7">
        <v>45292</v>
      </c>
      <c r="B3194" s="2" t="s">
        <v>5</v>
      </c>
      <c r="C3194" s="2" t="s">
        <v>12</v>
      </c>
      <c r="D3194" s="2">
        <v>5500</v>
      </c>
      <c r="E3194" s="2">
        <v>19151.490000000002</v>
      </c>
    </row>
    <row r="3195" spans="1:5" x14ac:dyDescent="0.25">
      <c r="A3195" s="7">
        <v>45292</v>
      </c>
      <c r="B3195" s="2" t="s">
        <v>5</v>
      </c>
      <c r="C3195" s="2" t="s">
        <v>12</v>
      </c>
      <c r="D3195" s="2">
        <v>5700</v>
      </c>
      <c r="E3195" s="2">
        <v>2561.69</v>
      </c>
    </row>
    <row r="3196" spans="1:5" x14ac:dyDescent="0.25">
      <c r="A3196" s="7">
        <v>45292</v>
      </c>
      <c r="B3196" s="2" t="s">
        <v>5</v>
      </c>
      <c r="C3196" s="2" t="s">
        <v>12</v>
      </c>
      <c r="D3196" s="2">
        <v>5800</v>
      </c>
      <c r="E3196" s="2">
        <v>998.35</v>
      </c>
    </row>
    <row r="3197" spans="1:5" x14ac:dyDescent="0.25">
      <c r="A3197" s="7">
        <v>45292</v>
      </c>
      <c r="B3197" s="2" t="s">
        <v>5</v>
      </c>
      <c r="C3197" s="2" t="s">
        <v>12</v>
      </c>
      <c r="D3197" s="2">
        <v>6000</v>
      </c>
      <c r="E3197" s="2">
        <v>562.28</v>
      </c>
    </row>
    <row r="3198" spans="1:5" x14ac:dyDescent="0.25">
      <c r="A3198" s="7">
        <v>45292</v>
      </c>
      <c r="B3198" s="2" t="s">
        <v>5</v>
      </c>
      <c r="C3198" s="2" t="s">
        <v>12</v>
      </c>
      <c r="D3198" s="2">
        <v>6200</v>
      </c>
      <c r="E3198" s="2">
        <v>2345.66</v>
      </c>
    </row>
    <row r="3199" spans="1:5" x14ac:dyDescent="0.25">
      <c r="A3199" s="7">
        <v>45292</v>
      </c>
      <c r="B3199" s="2" t="s">
        <v>5</v>
      </c>
      <c r="C3199" s="2" t="s">
        <v>12</v>
      </c>
      <c r="D3199" s="2">
        <v>6400</v>
      </c>
      <c r="E3199" s="2">
        <v>3669.52</v>
      </c>
    </row>
    <row r="3200" spans="1:5" x14ac:dyDescent="0.25">
      <c r="A3200" s="7">
        <v>45292</v>
      </c>
      <c r="B3200" s="2" t="s">
        <v>5</v>
      </c>
      <c r="C3200" s="2" t="s">
        <v>12</v>
      </c>
      <c r="D3200" s="2">
        <v>6410</v>
      </c>
      <c r="E3200" s="2">
        <v>2489.0100000000002</v>
      </c>
    </row>
    <row r="3201" spans="1:5" x14ac:dyDescent="0.25">
      <c r="A3201" s="7">
        <v>45292</v>
      </c>
      <c r="B3201" s="2" t="s">
        <v>5</v>
      </c>
      <c r="C3201" s="2" t="s">
        <v>12</v>
      </c>
      <c r="D3201" s="2">
        <v>6420</v>
      </c>
      <c r="E3201" s="2">
        <v>1870.2</v>
      </c>
    </row>
    <row r="3202" spans="1:5" x14ac:dyDescent="0.25">
      <c r="A3202" s="7">
        <v>45292</v>
      </c>
      <c r="B3202" s="2" t="s">
        <v>5</v>
      </c>
      <c r="C3202" s="2" t="s">
        <v>12</v>
      </c>
      <c r="D3202" s="2">
        <v>6500</v>
      </c>
      <c r="E3202" s="2">
        <v>2908.76</v>
      </c>
    </row>
    <row r="3203" spans="1:5" x14ac:dyDescent="0.25">
      <c r="A3203" s="7">
        <v>45292</v>
      </c>
      <c r="B3203" s="2" t="s">
        <v>5</v>
      </c>
      <c r="C3203" s="2" t="s">
        <v>12</v>
      </c>
      <c r="D3203" s="2">
        <v>6600</v>
      </c>
      <c r="E3203" s="2">
        <v>5129.2299999999996</v>
      </c>
    </row>
    <row r="3204" spans="1:5" x14ac:dyDescent="0.25">
      <c r="A3204" s="7">
        <v>45292</v>
      </c>
      <c r="B3204" s="2" t="s">
        <v>5</v>
      </c>
      <c r="C3204" s="2" t="s">
        <v>12</v>
      </c>
      <c r="D3204" s="2">
        <v>6610</v>
      </c>
      <c r="E3204" s="2">
        <v>2461.2800000000002</v>
      </c>
    </row>
    <row r="3205" spans="1:5" x14ac:dyDescent="0.25">
      <c r="A3205" s="7">
        <v>45292</v>
      </c>
      <c r="B3205" s="2" t="s">
        <v>5</v>
      </c>
      <c r="C3205" s="2" t="s">
        <v>12</v>
      </c>
      <c r="D3205" s="2">
        <v>6620</v>
      </c>
      <c r="E3205" s="2">
        <v>967.69</v>
      </c>
    </row>
    <row r="3206" spans="1:5" x14ac:dyDescent="0.25">
      <c r="A3206" s="7">
        <v>45292</v>
      </c>
      <c r="B3206" s="2" t="s">
        <v>5</v>
      </c>
      <c r="C3206" s="2" t="s">
        <v>12</v>
      </c>
      <c r="D3206" s="2">
        <v>6700</v>
      </c>
      <c r="E3206" s="2">
        <v>564.07000000000005</v>
      </c>
    </row>
    <row r="3207" spans="1:5" x14ac:dyDescent="0.25">
      <c r="A3207" s="7">
        <v>45292</v>
      </c>
      <c r="B3207" s="2" t="s">
        <v>5</v>
      </c>
      <c r="C3207" s="2" t="s">
        <v>12</v>
      </c>
      <c r="D3207" s="2">
        <v>6999</v>
      </c>
      <c r="E3207" s="2">
        <v>1685.07</v>
      </c>
    </row>
    <row r="3208" spans="1:5" x14ac:dyDescent="0.25">
      <c r="A3208" s="7">
        <v>45292</v>
      </c>
      <c r="B3208" s="2" t="s">
        <v>8</v>
      </c>
      <c r="C3208" s="2" t="s">
        <v>12</v>
      </c>
      <c r="D3208" s="2">
        <v>5100</v>
      </c>
      <c r="E3208" s="2">
        <v>20585.060000000001</v>
      </c>
    </row>
    <row r="3209" spans="1:5" x14ac:dyDescent="0.25">
      <c r="A3209" s="7">
        <v>45292</v>
      </c>
      <c r="B3209" s="2" t="s">
        <v>8</v>
      </c>
      <c r="C3209" s="2" t="s">
        <v>12</v>
      </c>
      <c r="D3209" s="2">
        <v>5130</v>
      </c>
      <c r="E3209" s="2">
        <v>1192.94</v>
      </c>
    </row>
    <row r="3210" spans="1:5" x14ac:dyDescent="0.25">
      <c r="A3210" s="7">
        <v>45292</v>
      </c>
      <c r="B3210" s="2" t="s">
        <v>8</v>
      </c>
      <c r="C3210" s="2" t="s">
        <v>12</v>
      </c>
      <c r="D3210" s="2">
        <v>5140</v>
      </c>
      <c r="E3210" s="2">
        <v>522.76</v>
      </c>
    </row>
    <row r="3211" spans="1:5" x14ac:dyDescent="0.25">
      <c r="A3211" s="7">
        <v>45292</v>
      </c>
      <c r="B3211" s="2" t="s">
        <v>8</v>
      </c>
      <c r="C3211" s="2" t="s">
        <v>12</v>
      </c>
      <c r="D3211" s="2">
        <v>5200</v>
      </c>
      <c r="E3211" s="2">
        <v>1149.08</v>
      </c>
    </row>
    <row r="3212" spans="1:5" x14ac:dyDescent="0.25">
      <c r="A3212" s="7">
        <v>45292</v>
      </c>
      <c r="B3212" s="2" t="s">
        <v>8</v>
      </c>
      <c r="C3212" s="2" t="s">
        <v>12</v>
      </c>
      <c r="D3212" s="2">
        <v>5300</v>
      </c>
      <c r="E3212" s="2">
        <v>1031.42</v>
      </c>
    </row>
    <row r="3213" spans="1:5" x14ac:dyDescent="0.25">
      <c r="A3213" s="7">
        <v>45292</v>
      </c>
      <c r="B3213" s="2" t="s">
        <v>8</v>
      </c>
      <c r="C3213" s="2" t="s">
        <v>12</v>
      </c>
      <c r="D3213" s="2">
        <v>5400</v>
      </c>
      <c r="E3213" s="2">
        <v>619.05999999999995</v>
      </c>
    </row>
    <row r="3214" spans="1:5" x14ac:dyDescent="0.25">
      <c r="A3214" s="7">
        <v>45292</v>
      </c>
      <c r="B3214" s="2" t="s">
        <v>8</v>
      </c>
      <c r="C3214" s="2" t="s">
        <v>12</v>
      </c>
      <c r="D3214" s="2">
        <v>5500</v>
      </c>
      <c r="E3214" s="2">
        <v>19486.11</v>
      </c>
    </row>
    <row r="3215" spans="1:5" x14ac:dyDescent="0.25">
      <c r="A3215" s="7">
        <v>45292</v>
      </c>
      <c r="B3215" s="2" t="s">
        <v>8</v>
      </c>
      <c r="C3215" s="2" t="s">
        <v>12</v>
      </c>
      <c r="D3215" s="2">
        <v>5700</v>
      </c>
      <c r="E3215" s="2">
        <v>2533.7399999999998</v>
      </c>
    </row>
    <row r="3216" spans="1:5" x14ac:dyDescent="0.25">
      <c r="A3216" s="7">
        <v>45292</v>
      </c>
      <c r="B3216" s="2" t="s">
        <v>8</v>
      </c>
      <c r="C3216" s="2" t="s">
        <v>12</v>
      </c>
      <c r="D3216" s="2">
        <v>5800</v>
      </c>
      <c r="E3216" s="2">
        <v>1062.71</v>
      </c>
    </row>
    <row r="3217" spans="1:5" x14ac:dyDescent="0.25">
      <c r="A3217" s="7">
        <v>45292</v>
      </c>
      <c r="B3217" s="2" t="s">
        <v>8</v>
      </c>
      <c r="C3217" s="2" t="s">
        <v>12</v>
      </c>
      <c r="D3217" s="2">
        <v>6000</v>
      </c>
      <c r="E3217" s="2">
        <v>563.55999999999995</v>
      </c>
    </row>
    <row r="3218" spans="1:5" x14ac:dyDescent="0.25">
      <c r="A3218" s="7">
        <v>45292</v>
      </c>
      <c r="B3218" s="2" t="s">
        <v>8</v>
      </c>
      <c r="C3218" s="2" t="s">
        <v>12</v>
      </c>
      <c r="D3218" s="2">
        <v>6200</v>
      </c>
      <c r="E3218" s="2">
        <v>2471.1999999999998</v>
      </c>
    </row>
    <row r="3219" spans="1:5" x14ac:dyDescent="0.25">
      <c r="A3219" s="7">
        <v>45292</v>
      </c>
      <c r="B3219" s="2" t="s">
        <v>8</v>
      </c>
      <c r="C3219" s="2" t="s">
        <v>12</v>
      </c>
      <c r="D3219" s="2">
        <v>6400</v>
      </c>
      <c r="E3219" s="2">
        <v>3572.74</v>
      </c>
    </row>
    <row r="3220" spans="1:5" x14ac:dyDescent="0.25">
      <c r="A3220" s="7">
        <v>45292</v>
      </c>
      <c r="B3220" s="2" t="s">
        <v>8</v>
      </c>
      <c r="C3220" s="2" t="s">
        <v>12</v>
      </c>
      <c r="D3220" s="2">
        <v>6410</v>
      </c>
      <c r="E3220" s="2">
        <v>2545</v>
      </c>
    </row>
    <row r="3221" spans="1:5" x14ac:dyDescent="0.25">
      <c r="A3221" s="7">
        <v>45292</v>
      </c>
      <c r="B3221" s="2" t="s">
        <v>8</v>
      </c>
      <c r="C3221" s="2" t="s">
        <v>12</v>
      </c>
      <c r="D3221" s="2">
        <v>6420</v>
      </c>
      <c r="E3221" s="2">
        <v>2037.83</v>
      </c>
    </row>
    <row r="3222" spans="1:5" x14ac:dyDescent="0.25">
      <c r="A3222" s="7">
        <v>45292</v>
      </c>
      <c r="B3222" s="2" t="s">
        <v>8</v>
      </c>
      <c r="C3222" s="2" t="s">
        <v>12</v>
      </c>
      <c r="D3222" s="2">
        <v>6500</v>
      </c>
      <c r="E3222" s="2">
        <v>2961.1</v>
      </c>
    </row>
    <row r="3223" spans="1:5" x14ac:dyDescent="0.25">
      <c r="A3223" s="7">
        <v>45292</v>
      </c>
      <c r="B3223" s="2" t="s">
        <v>8</v>
      </c>
      <c r="C3223" s="2" t="s">
        <v>12</v>
      </c>
      <c r="D3223" s="2">
        <v>6600</v>
      </c>
      <c r="E3223" s="2">
        <v>5329.87</v>
      </c>
    </row>
    <row r="3224" spans="1:5" x14ac:dyDescent="0.25">
      <c r="A3224" s="7">
        <v>45292</v>
      </c>
      <c r="B3224" s="2" t="s">
        <v>8</v>
      </c>
      <c r="C3224" s="2" t="s">
        <v>12</v>
      </c>
      <c r="D3224" s="2">
        <v>6610</v>
      </c>
      <c r="E3224" s="2">
        <v>2582.69</v>
      </c>
    </row>
    <row r="3225" spans="1:5" x14ac:dyDescent="0.25">
      <c r="A3225" s="7">
        <v>45292</v>
      </c>
      <c r="B3225" s="2" t="s">
        <v>8</v>
      </c>
      <c r="C3225" s="2" t="s">
        <v>12</v>
      </c>
      <c r="D3225" s="2">
        <v>6620</v>
      </c>
      <c r="E3225" s="2">
        <v>1013.61</v>
      </c>
    </row>
    <row r="3226" spans="1:5" x14ac:dyDescent="0.25">
      <c r="A3226" s="7">
        <v>45292</v>
      </c>
      <c r="B3226" s="2" t="s">
        <v>8</v>
      </c>
      <c r="C3226" s="2" t="s">
        <v>12</v>
      </c>
      <c r="D3226" s="2">
        <v>6700</v>
      </c>
      <c r="E3226" s="2">
        <v>590.76</v>
      </c>
    </row>
    <row r="3227" spans="1:5" x14ac:dyDescent="0.25">
      <c r="A3227" s="7">
        <v>45292</v>
      </c>
      <c r="B3227" s="2" t="s">
        <v>8</v>
      </c>
      <c r="C3227" s="2" t="s">
        <v>12</v>
      </c>
      <c r="D3227" s="2">
        <v>6999</v>
      </c>
      <c r="E3227" s="2">
        <v>1607.08</v>
      </c>
    </row>
    <row r="3228" spans="1:5" x14ac:dyDescent="0.25">
      <c r="A3228" s="7">
        <v>45292</v>
      </c>
      <c r="B3228" s="2" t="s">
        <v>9</v>
      </c>
      <c r="C3228" s="2" t="s">
        <v>12</v>
      </c>
      <c r="D3228" s="2">
        <v>5100</v>
      </c>
      <c r="E3228" s="2">
        <v>21701.42</v>
      </c>
    </row>
    <row r="3229" spans="1:5" x14ac:dyDescent="0.25">
      <c r="A3229" s="7">
        <v>45292</v>
      </c>
      <c r="B3229" s="2" t="s">
        <v>9</v>
      </c>
      <c r="C3229" s="2" t="s">
        <v>12</v>
      </c>
      <c r="D3229" s="2">
        <v>5130</v>
      </c>
      <c r="E3229" s="2">
        <v>1261.4100000000001</v>
      </c>
    </row>
    <row r="3230" spans="1:5" x14ac:dyDescent="0.25">
      <c r="A3230" s="7">
        <v>45292</v>
      </c>
      <c r="B3230" s="2" t="s">
        <v>9</v>
      </c>
      <c r="C3230" s="2" t="s">
        <v>12</v>
      </c>
      <c r="D3230" s="2">
        <v>5140</v>
      </c>
      <c r="E3230" s="2">
        <v>524.77</v>
      </c>
    </row>
    <row r="3231" spans="1:5" x14ac:dyDescent="0.25">
      <c r="A3231" s="7">
        <v>45292</v>
      </c>
      <c r="B3231" s="2" t="s">
        <v>9</v>
      </c>
      <c r="C3231" s="2" t="s">
        <v>12</v>
      </c>
      <c r="D3231" s="2">
        <v>5200</v>
      </c>
      <c r="E3231" s="2">
        <v>1182.48</v>
      </c>
    </row>
    <row r="3232" spans="1:5" x14ac:dyDescent="0.25">
      <c r="A3232" s="7">
        <v>45292</v>
      </c>
      <c r="B3232" s="2" t="s">
        <v>9</v>
      </c>
      <c r="C3232" s="2" t="s">
        <v>12</v>
      </c>
      <c r="D3232" s="2">
        <v>5300</v>
      </c>
      <c r="E3232" s="2">
        <v>1055.6099999999999</v>
      </c>
    </row>
    <row r="3233" spans="1:5" x14ac:dyDescent="0.25">
      <c r="A3233" s="7">
        <v>45292</v>
      </c>
      <c r="B3233" s="2" t="s">
        <v>9</v>
      </c>
      <c r="C3233" s="2" t="s">
        <v>12</v>
      </c>
      <c r="D3233" s="2">
        <v>5400</v>
      </c>
      <c r="E3233" s="2">
        <v>626.39</v>
      </c>
    </row>
    <row r="3234" spans="1:5" x14ac:dyDescent="0.25">
      <c r="A3234" s="7">
        <v>45292</v>
      </c>
      <c r="B3234" s="2" t="s">
        <v>9</v>
      </c>
      <c r="C3234" s="2" t="s">
        <v>12</v>
      </c>
      <c r="D3234" s="2">
        <v>5500</v>
      </c>
      <c r="E3234" s="2">
        <v>19622.48</v>
      </c>
    </row>
    <row r="3235" spans="1:5" x14ac:dyDescent="0.25">
      <c r="A3235" s="7">
        <v>45292</v>
      </c>
      <c r="B3235" s="2" t="s">
        <v>9</v>
      </c>
      <c r="C3235" s="2" t="s">
        <v>12</v>
      </c>
      <c r="D3235" s="2">
        <v>5700</v>
      </c>
      <c r="E3235" s="2">
        <v>2660.05</v>
      </c>
    </row>
    <row r="3236" spans="1:5" x14ac:dyDescent="0.25">
      <c r="A3236" s="7">
        <v>45292</v>
      </c>
      <c r="B3236" s="2" t="s">
        <v>9</v>
      </c>
      <c r="C3236" s="2" t="s">
        <v>12</v>
      </c>
      <c r="D3236" s="2">
        <v>5800</v>
      </c>
      <c r="E3236" s="2">
        <v>1053.79</v>
      </c>
    </row>
    <row r="3237" spans="1:5" x14ac:dyDescent="0.25">
      <c r="A3237" s="7">
        <v>45292</v>
      </c>
      <c r="B3237" s="2" t="s">
        <v>9</v>
      </c>
      <c r="C3237" s="2" t="s">
        <v>12</v>
      </c>
      <c r="D3237" s="2">
        <v>6000</v>
      </c>
      <c r="E3237" s="2">
        <v>587.49</v>
      </c>
    </row>
    <row r="3238" spans="1:5" x14ac:dyDescent="0.25">
      <c r="A3238" s="7">
        <v>45292</v>
      </c>
      <c r="B3238" s="2" t="s">
        <v>9</v>
      </c>
      <c r="C3238" s="2" t="s">
        <v>12</v>
      </c>
      <c r="D3238" s="2">
        <v>6200</v>
      </c>
      <c r="E3238" s="2">
        <v>2423.75</v>
      </c>
    </row>
    <row r="3239" spans="1:5" x14ac:dyDescent="0.25">
      <c r="A3239" s="7">
        <v>45292</v>
      </c>
      <c r="B3239" s="2" t="s">
        <v>9</v>
      </c>
      <c r="C3239" s="2" t="s">
        <v>12</v>
      </c>
      <c r="D3239" s="2">
        <v>6400</v>
      </c>
      <c r="E3239" s="2">
        <v>3842.18</v>
      </c>
    </row>
    <row r="3240" spans="1:5" x14ac:dyDescent="0.25">
      <c r="A3240" s="7">
        <v>45292</v>
      </c>
      <c r="B3240" s="2" t="s">
        <v>9</v>
      </c>
      <c r="C3240" s="2" t="s">
        <v>12</v>
      </c>
      <c r="D3240" s="2">
        <v>6410</v>
      </c>
      <c r="E3240" s="2">
        <v>2668.52</v>
      </c>
    </row>
    <row r="3241" spans="1:5" x14ac:dyDescent="0.25">
      <c r="A3241" s="7">
        <v>45292</v>
      </c>
      <c r="B3241" s="2" t="s">
        <v>9</v>
      </c>
      <c r="C3241" s="2" t="s">
        <v>12</v>
      </c>
      <c r="D3241" s="2">
        <v>6420</v>
      </c>
      <c r="E3241" s="2">
        <v>1968.99</v>
      </c>
    </row>
    <row r="3242" spans="1:5" x14ac:dyDescent="0.25">
      <c r="A3242" s="7">
        <v>45292</v>
      </c>
      <c r="B3242" s="2" t="s">
        <v>9</v>
      </c>
      <c r="C3242" s="2" t="s">
        <v>12</v>
      </c>
      <c r="D3242" s="2">
        <v>6500</v>
      </c>
      <c r="E3242" s="2">
        <v>3127.54</v>
      </c>
    </row>
    <row r="3243" spans="1:5" x14ac:dyDescent="0.25">
      <c r="A3243" s="7">
        <v>45292</v>
      </c>
      <c r="B3243" s="2" t="s">
        <v>9</v>
      </c>
      <c r="C3243" s="2" t="s">
        <v>12</v>
      </c>
      <c r="D3243" s="2">
        <v>6600</v>
      </c>
      <c r="E3243" s="2">
        <v>5525.73</v>
      </c>
    </row>
    <row r="3244" spans="1:5" x14ac:dyDescent="0.25">
      <c r="A3244" s="7">
        <v>45292</v>
      </c>
      <c r="B3244" s="2" t="s">
        <v>9</v>
      </c>
      <c r="C3244" s="2" t="s">
        <v>12</v>
      </c>
      <c r="D3244" s="2">
        <v>6610</v>
      </c>
      <c r="E3244" s="2">
        <v>2610.16</v>
      </c>
    </row>
    <row r="3245" spans="1:5" x14ac:dyDescent="0.25">
      <c r="A3245" s="7">
        <v>45292</v>
      </c>
      <c r="B3245" s="2" t="s">
        <v>9</v>
      </c>
      <c r="C3245" s="2" t="s">
        <v>12</v>
      </c>
      <c r="D3245" s="2">
        <v>6620</v>
      </c>
      <c r="E3245" s="2">
        <v>1064.18</v>
      </c>
    </row>
    <row r="3246" spans="1:5" x14ac:dyDescent="0.25">
      <c r="A3246" s="7">
        <v>45292</v>
      </c>
      <c r="B3246" s="2" t="s">
        <v>9</v>
      </c>
      <c r="C3246" s="2" t="s">
        <v>12</v>
      </c>
      <c r="D3246" s="2">
        <v>6700</v>
      </c>
      <c r="E3246" s="2">
        <v>609.77</v>
      </c>
    </row>
    <row r="3247" spans="1:5" x14ac:dyDescent="0.25">
      <c r="A3247" s="7">
        <v>45292</v>
      </c>
      <c r="B3247" s="2" t="s">
        <v>9</v>
      </c>
      <c r="C3247" s="2" t="s">
        <v>12</v>
      </c>
      <c r="D3247" s="2">
        <v>6999</v>
      </c>
      <c r="E3247" s="2">
        <v>1652.76</v>
      </c>
    </row>
    <row r="3248" spans="1:5" x14ac:dyDescent="0.25">
      <c r="A3248" s="7">
        <v>45292</v>
      </c>
      <c r="B3248" s="2" t="s">
        <v>5</v>
      </c>
      <c r="C3248" s="2" t="s">
        <v>14</v>
      </c>
      <c r="D3248" s="2">
        <v>5100</v>
      </c>
      <c r="E3248" s="2">
        <v>12392.19</v>
      </c>
    </row>
    <row r="3249" spans="1:5" x14ac:dyDescent="0.25">
      <c r="A3249" s="7">
        <v>45292</v>
      </c>
      <c r="B3249" s="2" t="s">
        <v>5</v>
      </c>
      <c r="C3249" s="2" t="s">
        <v>14</v>
      </c>
      <c r="D3249" s="2">
        <v>5130</v>
      </c>
      <c r="E3249" s="2">
        <v>720.18</v>
      </c>
    </row>
    <row r="3250" spans="1:5" x14ac:dyDescent="0.25">
      <c r="A3250" s="7">
        <v>45292</v>
      </c>
      <c r="B3250" s="2" t="s">
        <v>5</v>
      </c>
      <c r="C3250" s="2" t="s">
        <v>14</v>
      </c>
      <c r="D3250" s="2">
        <v>5140</v>
      </c>
      <c r="E3250" s="2">
        <v>313.5</v>
      </c>
    </row>
    <row r="3251" spans="1:5" x14ac:dyDescent="0.25">
      <c r="A3251" s="7">
        <v>45292</v>
      </c>
      <c r="B3251" s="2" t="s">
        <v>5</v>
      </c>
      <c r="C3251" s="2" t="s">
        <v>14</v>
      </c>
      <c r="D3251" s="2">
        <v>5200</v>
      </c>
      <c r="E3251" s="2">
        <v>728.43</v>
      </c>
    </row>
    <row r="3252" spans="1:5" x14ac:dyDescent="0.25">
      <c r="A3252" s="7">
        <v>45292</v>
      </c>
      <c r="B3252" s="2" t="s">
        <v>5</v>
      </c>
      <c r="C3252" s="2" t="s">
        <v>14</v>
      </c>
      <c r="D3252" s="2">
        <v>5300</v>
      </c>
      <c r="E3252" s="2">
        <v>14284.68</v>
      </c>
    </row>
    <row r="3253" spans="1:5" x14ac:dyDescent="0.25">
      <c r="A3253" s="7">
        <v>45292</v>
      </c>
      <c r="B3253" s="2" t="s">
        <v>5</v>
      </c>
      <c r="C3253" s="2" t="s">
        <v>14</v>
      </c>
      <c r="D3253" s="2">
        <v>5400</v>
      </c>
      <c r="E3253" s="2">
        <v>385.78</v>
      </c>
    </row>
    <row r="3254" spans="1:5" x14ac:dyDescent="0.25">
      <c r="A3254" s="7">
        <v>45292</v>
      </c>
      <c r="B3254" s="2" t="s">
        <v>5</v>
      </c>
      <c r="C3254" s="2" t="s">
        <v>14</v>
      </c>
      <c r="D3254" s="2">
        <v>5500</v>
      </c>
      <c r="E3254" s="2">
        <v>11125.7</v>
      </c>
    </row>
    <row r="3255" spans="1:5" x14ac:dyDescent="0.25">
      <c r="A3255" s="7">
        <v>45292</v>
      </c>
      <c r="B3255" s="2" t="s">
        <v>5</v>
      </c>
      <c r="C3255" s="2" t="s">
        <v>14</v>
      </c>
      <c r="D3255" s="2">
        <v>5700</v>
      </c>
      <c r="E3255" s="2">
        <v>1494.12</v>
      </c>
    </row>
    <row r="3256" spans="1:5" x14ac:dyDescent="0.25">
      <c r="A3256" s="7">
        <v>45292</v>
      </c>
      <c r="B3256" s="2" t="s">
        <v>5</v>
      </c>
      <c r="C3256" s="2" t="s">
        <v>14</v>
      </c>
      <c r="D3256" s="2">
        <v>5800</v>
      </c>
      <c r="E3256" s="2">
        <v>605.17999999999995</v>
      </c>
    </row>
    <row r="3257" spans="1:5" x14ac:dyDescent="0.25">
      <c r="A3257" s="7">
        <v>45292</v>
      </c>
      <c r="B3257" s="2" t="s">
        <v>5</v>
      </c>
      <c r="C3257" s="2" t="s">
        <v>14</v>
      </c>
      <c r="D3257" s="2">
        <v>6000</v>
      </c>
      <c r="E3257" s="2">
        <v>302.81</v>
      </c>
    </row>
    <row r="3258" spans="1:5" x14ac:dyDescent="0.25">
      <c r="A3258" s="7">
        <v>45292</v>
      </c>
      <c r="B3258" s="2" t="s">
        <v>5</v>
      </c>
      <c r="C3258" s="2" t="s">
        <v>14</v>
      </c>
      <c r="D3258" s="2">
        <v>6200</v>
      </c>
      <c r="E3258" s="2">
        <v>1433.43</v>
      </c>
    </row>
    <row r="3259" spans="1:5" x14ac:dyDescent="0.25">
      <c r="A3259" s="7">
        <v>45292</v>
      </c>
      <c r="B3259" s="2" t="s">
        <v>5</v>
      </c>
      <c r="C3259" s="2" t="s">
        <v>14</v>
      </c>
      <c r="D3259" s="2">
        <v>6400</v>
      </c>
      <c r="E3259" s="2">
        <v>2062.5700000000002</v>
      </c>
    </row>
    <row r="3260" spans="1:5" x14ac:dyDescent="0.25">
      <c r="A3260" s="7">
        <v>45292</v>
      </c>
      <c r="B3260" s="2" t="s">
        <v>5</v>
      </c>
      <c r="C3260" s="2" t="s">
        <v>14</v>
      </c>
      <c r="D3260" s="2">
        <v>6410</v>
      </c>
      <c r="E3260" s="2">
        <v>1478.99</v>
      </c>
    </row>
    <row r="3261" spans="1:5" x14ac:dyDescent="0.25">
      <c r="A3261" s="7">
        <v>45292</v>
      </c>
      <c r="B3261" s="2" t="s">
        <v>5</v>
      </c>
      <c r="C3261" s="2" t="s">
        <v>14</v>
      </c>
      <c r="D3261" s="2">
        <v>6420</v>
      </c>
      <c r="E3261" s="2">
        <v>1067.0899999999999</v>
      </c>
    </row>
    <row r="3262" spans="1:5" x14ac:dyDescent="0.25">
      <c r="A3262" s="7">
        <v>45292</v>
      </c>
      <c r="B3262" s="2" t="s">
        <v>5</v>
      </c>
      <c r="C3262" s="2" t="s">
        <v>14</v>
      </c>
      <c r="D3262" s="2">
        <v>6500</v>
      </c>
      <c r="E3262" s="2">
        <v>1815.7</v>
      </c>
    </row>
    <row r="3263" spans="1:5" x14ac:dyDescent="0.25">
      <c r="A3263" s="7">
        <v>45292</v>
      </c>
      <c r="B3263" s="2" t="s">
        <v>5</v>
      </c>
      <c r="C3263" s="2" t="s">
        <v>14</v>
      </c>
      <c r="D3263" s="2">
        <v>6600</v>
      </c>
      <c r="E3263" s="2">
        <v>3043.16</v>
      </c>
    </row>
    <row r="3264" spans="1:5" x14ac:dyDescent="0.25">
      <c r="A3264" s="7">
        <v>45292</v>
      </c>
      <c r="B3264" s="2" t="s">
        <v>5</v>
      </c>
      <c r="C3264" s="2" t="s">
        <v>14</v>
      </c>
      <c r="D3264" s="2">
        <v>6610</v>
      </c>
      <c r="E3264" s="2">
        <v>1505.87</v>
      </c>
    </row>
    <row r="3265" spans="1:5" x14ac:dyDescent="0.25">
      <c r="A3265" s="7">
        <v>45292</v>
      </c>
      <c r="B3265" s="2" t="s">
        <v>5</v>
      </c>
      <c r="C3265" s="2" t="s">
        <v>14</v>
      </c>
      <c r="D3265" s="2">
        <v>6620</v>
      </c>
      <c r="E3265" s="2">
        <v>612.1</v>
      </c>
    </row>
    <row r="3266" spans="1:5" x14ac:dyDescent="0.25">
      <c r="A3266" s="7">
        <v>45292</v>
      </c>
      <c r="B3266" s="2" t="s">
        <v>5</v>
      </c>
      <c r="C3266" s="2" t="s">
        <v>14</v>
      </c>
      <c r="D3266" s="2">
        <v>6700</v>
      </c>
      <c r="E3266" s="2">
        <v>300.37</v>
      </c>
    </row>
    <row r="3267" spans="1:5" x14ac:dyDescent="0.25">
      <c r="A3267" s="7">
        <v>45292</v>
      </c>
      <c r="B3267" s="2" t="s">
        <v>5</v>
      </c>
      <c r="C3267" s="2" t="s">
        <v>14</v>
      </c>
      <c r="D3267" s="2">
        <v>6999</v>
      </c>
      <c r="E3267" s="2">
        <v>993.94</v>
      </c>
    </row>
    <row r="3268" spans="1:5" x14ac:dyDescent="0.25">
      <c r="A3268" s="7">
        <v>45292</v>
      </c>
      <c r="B3268" s="2" t="s">
        <v>8</v>
      </c>
      <c r="C3268" s="2" t="s">
        <v>14</v>
      </c>
      <c r="D3268" s="2">
        <v>5100</v>
      </c>
      <c r="E3268" s="2">
        <v>12501.24</v>
      </c>
    </row>
    <row r="3269" spans="1:5" x14ac:dyDescent="0.25">
      <c r="A3269" s="7">
        <v>45292</v>
      </c>
      <c r="B3269" s="2" t="s">
        <v>8</v>
      </c>
      <c r="C3269" s="2" t="s">
        <v>14</v>
      </c>
      <c r="D3269" s="2">
        <v>5130</v>
      </c>
      <c r="E3269" s="2">
        <v>713.93</v>
      </c>
    </row>
    <row r="3270" spans="1:5" x14ac:dyDescent="0.25">
      <c r="A3270" s="7">
        <v>45292</v>
      </c>
      <c r="B3270" s="2" t="s">
        <v>8</v>
      </c>
      <c r="C3270" s="2" t="s">
        <v>14</v>
      </c>
      <c r="D3270" s="2">
        <v>5140</v>
      </c>
      <c r="E3270" s="2">
        <v>300.64</v>
      </c>
    </row>
    <row r="3271" spans="1:5" x14ac:dyDescent="0.25">
      <c r="A3271" s="7">
        <v>45292</v>
      </c>
      <c r="B3271" s="2" t="s">
        <v>8</v>
      </c>
      <c r="C3271" s="2" t="s">
        <v>14</v>
      </c>
      <c r="D3271" s="2">
        <v>5200</v>
      </c>
      <c r="E3271" s="2">
        <v>684.75</v>
      </c>
    </row>
    <row r="3272" spans="1:5" x14ac:dyDescent="0.25">
      <c r="A3272" s="7">
        <v>45292</v>
      </c>
      <c r="B3272" s="2" t="s">
        <v>8</v>
      </c>
      <c r="C3272" s="2" t="s">
        <v>14</v>
      </c>
      <c r="D3272" s="2">
        <v>5300</v>
      </c>
      <c r="E3272" s="2">
        <v>15402.45</v>
      </c>
    </row>
    <row r="3273" spans="1:5" x14ac:dyDescent="0.25">
      <c r="A3273" s="7">
        <v>45292</v>
      </c>
      <c r="B3273" s="2" t="s">
        <v>8</v>
      </c>
      <c r="C3273" s="2" t="s">
        <v>14</v>
      </c>
      <c r="D3273" s="2">
        <v>5400</v>
      </c>
      <c r="E3273" s="2">
        <v>413.49</v>
      </c>
    </row>
    <row r="3274" spans="1:5" x14ac:dyDescent="0.25">
      <c r="A3274" s="7">
        <v>45292</v>
      </c>
      <c r="B3274" s="2" t="s">
        <v>8</v>
      </c>
      <c r="C3274" s="2" t="s">
        <v>14</v>
      </c>
      <c r="D3274" s="2">
        <v>5500</v>
      </c>
      <c r="E3274" s="2">
        <v>11831.22</v>
      </c>
    </row>
    <row r="3275" spans="1:5" x14ac:dyDescent="0.25">
      <c r="A3275" s="7">
        <v>45292</v>
      </c>
      <c r="B3275" s="2" t="s">
        <v>8</v>
      </c>
      <c r="C3275" s="2" t="s">
        <v>14</v>
      </c>
      <c r="D3275" s="2">
        <v>5700</v>
      </c>
      <c r="E3275" s="2">
        <v>1423.84</v>
      </c>
    </row>
    <row r="3276" spans="1:5" x14ac:dyDescent="0.25">
      <c r="A3276" s="7">
        <v>45292</v>
      </c>
      <c r="B3276" s="2" t="s">
        <v>8</v>
      </c>
      <c r="C3276" s="2" t="s">
        <v>14</v>
      </c>
      <c r="D3276" s="2">
        <v>5800</v>
      </c>
      <c r="E3276" s="2">
        <v>595.98</v>
      </c>
    </row>
    <row r="3277" spans="1:5" x14ac:dyDescent="0.25">
      <c r="A3277" s="7">
        <v>45292</v>
      </c>
      <c r="B3277" s="2" t="s">
        <v>8</v>
      </c>
      <c r="C3277" s="2" t="s">
        <v>14</v>
      </c>
      <c r="D3277" s="2">
        <v>6000</v>
      </c>
      <c r="E3277" s="2">
        <v>297.08999999999997</v>
      </c>
    </row>
    <row r="3278" spans="1:5" x14ac:dyDescent="0.25">
      <c r="A3278" s="7">
        <v>45292</v>
      </c>
      <c r="B3278" s="2" t="s">
        <v>8</v>
      </c>
      <c r="C3278" s="2" t="s">
        <v>14</v>
      </c>
      <c r="D3278" s="2">
        <v>6200</v>
      </c>
      <c r="E3278" s="2">
        <v>1507.33</v>
      </c>
    </row>
    <row r="3279" spans="1:5" x14ac:dyDescent="0.25">
      <c r="A3279" s="7">
        <v>45292</v>
      </c>
      <c r="B3279" s="2" t="s">
        <v>8</v>
      </c>
      <c r="C3279" s="2" t="s">
        <v>14</v>
      </c>
      <c r="D3279" s="2">
        <v>6400</v>
      </c>
      <c r="E3279" s="2">
        <v>2195.5500000000002</v>
      </c>
    </row>
    <row r="3280" spans="1:5" x14ac:dyDescent="0.25">
      <c r="A3280" s="7">
        <v>45292</v>
      </c>
      <c r="B3280" s="2" t="s">
        <v>8</v>
      </c>
      <c r="C3280" s="2" t="s">
        <v>14</v>
      </c>
      <c r="D3280" s="2">
        <v>6410</v>
      </c>
      <c r="E3280" s="2">
        <v>1491.67</v>
      </c>
    </row>
    <row r="3281" spans="1:5" x14ac:dyDescent="0.25">
      <c r="A3281" s="7">
        <v>45292</v>
      </c>
      <c r="B3281" s="2" t="s">
        <v>8</v>
      </c>
      <c r="C3281" s="2" t="s">
        <v>14</v>
      </c>
      <c r="D3281" s="2">
        <v>6420</v>
      </c>
      <c r="E3281" s="2">
        <v>1184.1300000000001</v>
      </c>
    </row>
    <row r="3282" spans="1:5" x14ac:dyDescent="0.25">
      <c r="A3282" s="7">
        <v>45292</v>
      </c>
      <c r="B3282" s="2" t="s">
        <v>8</v>
      </c>
      <c r="C3282" s="2" t="s">
        <v>14</v>
      </c>
      <c r="D3282" s="2">
        <v>6500</v>
      </c>
      <c r="E3282" s="2">
        <v>1851.18</v>
      </c>
    </row>
    <row r="3283" spans="1:5" x14ac:dyDescent="0.25">
      <c r="A3283" s="7">
        <v>45292</v>
      </c>
      <c r="B3283" s="2" t="s">
        <v>8</v>
      </c>
      <c r="C3283" s="2" t="s">
        <v>14</v>
      </c>
      <c r="D3283" s="2">
        <v>6600</v>
      </c>
      <c r="E3283" s="2">
        <v>3147.5</v>
      </c>
    </row>
    <row r="3284" spans="1:5" x14ac:dyDescent="0.25">
      <c r="A3284" s="7">
        <v>45292</v>
      </c>
      <c r="B3284" s="2" t="s">
        <v>8</v>
      </c>
      <c r="C3284" s="2" t="s">
        <v>14</v>
      </c>
      <c r="D3284" s="2">
        <v>6610</v>
      </c>
      <c r="E3284" s="2">
        <v>1424.53</v>
      </c>
    </row>
    <row r="3285" spans="1:5" x14ac:dyDescent="0.25">
      <c r="A3285" s="7">
        <v>45292</v>
      </c>
      <c r="B3285" s="2" t="s">
        <v>8</v>
      </c>
      <c r="C3285" s="2" t="s">
        <v>14</v>
      </c>
      <c r="D3285" s="2">
        <v>6620</v>
      </c>
      <c r="E3285" s="2">
        <v>594.23</v>
      </c>
    </row>
    <row r="3286" spans="1:5" x14ac:dyDescent="0.25">
      <c r="A3286" s="7">
        <v>45292</v>
      </c>
      <c r="B3286" s="2" t="s">
        <v>8</v>
      </c>
      <c r="C3286" s="2" t="s">
        <v>14</v>
      </c>
      <c r="D3286" s="2">
        <v>6700</v>
      </c>
      <c r="E3286" s="2">
        <v>402.02</v>
      </c>
    </row>
    <row r="3287" spans="1:5" x14ac:dyDescent="0.25">
      <c r="A3287" s="7">
        <v>45292</v>
      </c>
      <c r="B3287" s="2" t="s">
        <v>8</v>
      </c>
      <c r="C3287" s="2" t="s">
        <v>14</v>
      </c>
      <c r="D3287" s="2">
        <v>6999</v>
      </c>
      <c r="E3287" s="2">
        <v>1018.22</v>
      </c>
    </row>
    <row r="3288" spans="1:5" x14ac:dyDescent="0.25">
      <c r="A3288" s="7">
        <v>45292</v>
      </c>
      <c r="B3288" s="2" t="s">
        <v>9</v>
      </c>
      <c r="C3288" s="2" t="s">
        <v>14</v>
      </c>
      <c r="D3288" s="2">
        <v>5100</v>
      </c>
      <c r="E3288" s="2">
        <v>12278.14</v>
      </c>
    </row>
    <row r="3289" spans="1:5" x14ac:dyDescent="0.25">
      <c r="A3289" s="7">
        <v>45292</v>
      </c>
      <c r="B3289" s="2" t="s">
        <v>9</v>
      </c>
      <c r="C3289" s="2" t="s">
        <v>14</v>
      </c>
      <c r="D3289" s="2">
        <v>5130</v>
      </c>
      <c r="E3289" s="2">
        <v>804.27</v>
      </c>
    </row>
    <row r="3290" spans="1:5" x14ac:dyDescent="0.25">
      <c r="A3290" s="7">
        <v>45292</v>
      </c>
      <c r="B3290" s="2" t="s">
        <v>9</v>
      </c>
      <c r="C3290" s="2" t="s">
        <v>14</v>
      </c>
      <c r="D3290" s="2">
        <v>5140</v>
      </c>
      <c r="E3290" s="2">
        <v>286.27999999999997</v>
      </c>
    </row>
    <row r="3291" spans="1:5" x14ac:dyDescent="0.25">
      <c r="A3291" s="7">
        <v>45292</v>
      </c>
      <c r="B3291" s="2" t="s">
        <v>9</v>
      </c>
      <c r="C3291" s="2" t="s">
        <v>14</v>
      </c>
      <c r="D3291" s="2">
        <v>5200</v>
      </c>
      <c r="E3291" s="2">
        <v>712.18</v>
      </c>
    </row>
    <row r="3292" spans="1:5" x14ac:dyDescent="0.25">
      <c r="A3292" s="7">
        <v>45292</v>
      </c>
      <c r="B3292" s="2" t="s">
        <v>9</v>
      </c>
      <c r="C3292" s="2" t="s">
        <v>14</v>
      </c>
      <c r="D3292" s="2">
        <v>5300</v>
      </c>
      <c r="E3292" s="2">
        <v>11540.93</v>
      </c>
    </row>
    <row r="3293" spans="1:5" x14ac:dyDescent="0.25">
      <c r="A3293" s="7">
        <v>45292</v>
      </c>
      <c r="B3293" s="2" t="s">
        <v>9</v>
      </c>
      <c r="C3293" s="2" t="s">
        <v>14</v>
      </c>
      <c r="D3293" s="2">
        <v>5400</v>
      </c>
      <c r="E3293" s="2">
        <v>409.95</v>
      </c>
    </row>
    <row r="3294" spans="1:5" x14ac:dyDescent="0.25">
      <c r="A3294" s="7">
        <v>45292</v>
      </c>
      <c r="B3294" s="2" t="s">
        <v>9</v>
      </c>
      <c r="C3294" s="2" t="s">
        <v>14</v>
      </c>
      <c r="D3294" s="2">
        <v>5500</v>
      </c>
      <c r="E3294" s="2">
        <v>11661.94</v>
      </c>
    </row>
    <row r="3295" spans="1:5" x14ac:dyDescent="0.25">
      <c r="A3295" s="7">
        <v>45292</v>
      </c>
      <c r="B3295" s="2" t="s">
        <v>9</v>
      </c>
      <c r="C3295" s="2" t="s">
        <v>14</v>
      </c>
      <c r="D3295" s="2">
        <v>5700</v>
      </c>
      <c r="E3295" s="2">
        <v>1553.64</v>
      </c>
    </row>
    <row r="3296" spans="1:5" x14ac:dyDescent="0.25">
      <c r="A3296" s="7">
        <v>45292</v>
      </c>
      <c r="B3296" s="2" t="s">
        <v>9</v>
      </c>
      <c r="C3296" s="2" t="s">
        <v>14</v>
      </c>
      <c r="D3296" s="2">
        <v>5800</v>
      </c>
      <c r="E3296" s="2">
        <v>615.34</v>
      </c>
    </row>
    <row r="3297" spans="1:11" x14ac:dyDescent="0.25">
      <c r="A3297" s="7">
        <v>45292</v>
      </c>
      <c r="B3297" s="2" t="s">
        <v>9</v>
      </c>
      <c r="C3297" s="2" t="s">
        <v>14</v>
      </c>
      <c r="D3297" s="2">
        <v>6000</v>
      </c>
      <c r="E3297" s="2">
        <v>299.54000000000002</v>
      </c>
    </row>
    <row r="3298" spans="1:11" x14ac:dyDescent="0.25">
      <c r="A3298" s="7">
        <v>45292</v>
      </c>
      <c r="B3298" s="2" t="s">
        <v>9</v>
      </c>
      <c r="C3298" s="2" t="s">
        <v>14</v>
      </c>
      <c r="D3298" s="2">
        <v>6200</v>
      </c>
      <c r="E3298" s="2">
        <v>1525.04</v>
      </c>
    </row>
    <row r="3299" spans="1:11" x14ac:dyDescent="0.25">
      <c r="A3299" s="7">
        <v>45292</v>
      </c>
      <c r="B3299" s="2" t="s">
        <v>9</v>
      </c>
      <c r="C3299" s="2" t="s">
        <v>14</v>
      </c>
      <c r="D3299" s="2">
        <v>6400</v>
      </c>
      <c r="E3299" s="2">
        <v>2172.7399999999998</v>
      </c>
    </row>
    <row r="3300" spans="1:11" x14ac:dyDescent="0.25">
      <c r="A3300" s="7">
        <v>45292</v>
      </c>
      <c r="B3300" s="2" t="s">
        <v>9</v>
      </c>
      <c r="C3300" s="2" t="s">
        <v>14</v>
      </c>
      <c r="D3300" s="2">
        <v>6410</v>
      </c>
      <c r="E3300" s="2">
        <v>1642.81</v>
      </c>
    </row>
    <row r="3301" spans="1:11" x14ac:dyDescent="0.25">
      <c r="A3301" s="7">
        <v>45292</v>
      </c>
      <c r="B3301" s="2" t="s">
        <v>9</v>
      </c>
      <c r="C3301" s="2" t="s">
        <v>14</v>
      </c>
      <c r="D3301" s="2">
        <v>6420</v>
      </c>
      <c r="E3301" s="2">
        <v>1208.6300000000001</v>
      </c>
    </row>
    <row r="3302" spans="1:11" x14ac:dyDescent="0.25">
      <c r="A3302" s="7">
        <v>45292</v>
      </c>
      <c r="B3302" s="2" t="s">
        <v>9</v>
      </c>
      <c r="C3302" s="2" t="s">
        <v>14</v>
      </c>
      <c r="D3302" s="2">
        <v>6500</v>
      </c>
      <c r="E3302" s="2">
        <v>1913.24</v>
      </c>
    </row>
    <row r="3303" spans="1:11" x14ac:dyDescent="0.25">
      <c r="A3303" s="7">
        <v>45292</v>
      </c>
      <c r="B3303" s="2" t="s">
        <v>9</v>
      </c>
      <c r="C3303" s="2" t="s">
        <v>14</v>
      </c>
      <c r="D3303" s="2">
        <v>6600</v>
      </c>
      <c r="E3303" s="2">
        <v>3150.48</v>
      </c>
    </row>
    <row r="3304" spans="1:11" x14ac:dyDescent="0.25">
      <c r="A3304" s="7">
        <v>45292</v>
      </c>
      <c r="B3304" s="2" t="s">
        <v>9</v>
      </c>
      <c r="C3304" s="2" t="s">
        <v>14</v>
      </c>
      <c r="D3304" s="2">
        <v>6610</v>
      </c>
      <c r="E3304" s="2">
        <v>1554.3</v>
      </c>
    </row>
    <row r="3305" spans="1:11" x14ac:dyDescent="0.25">
      <c r="A3305" s="7">
        <v>45292</v>
      </c>
      <c r="B3305" s="2" t="s">
        <v>9</v>
      </c>
      <c r="C3305" s="2" t="s">
        <v>14</v>
      </c>
      <c r="D3305" s="2">
        <v>6620</v>
      </c>
      <c r="E3305" s="2">
        <v>607.08000000000004</v>
      </c>
    </row>
    <row r="3306" spans="1:11" x14ac:dyDescent="0.25">
      <c r="A3306" s="7">
        <v>45292</v>
      </c>
      <c r="B3306" s="2" t="s">
        <v>9</v>
      </c>
      <c r="C3306" s="2" t="s">
        <v>14</v>
      </c>
      <c r="D3306" s="2">
        <v>6700</v>
      </c>
      <c r="E3306" s="2">
        <v>408.18</v>
      </c>
    </row>
    <row r="3307" spans="1:11" x14ac:dyDescent="0.25">
      <c r="A3307" s="7">
        <v>45292</v>
      </c>
      <c r="B3307" s="2" t="s">
        <v>9</v>
      </c>
      <c r="C3307" s="2" t="s">
        <v>14</v>
      </c>
      <c r="D3307" s="2">
        <v>6999</v>
      </c>
      <c r="E3307" s="2">
        <v>1004.61</v>
      </c>
    </row>
    <row r="3308" spans="1:11" x14ac:dyDescent="0.25">
      <c r="A3308" s="7">
        <v>45323</v>
      </c>
      <c r="B3308" s="2" t="s">
        <v>5</v>
      </c>
      <c r="C3308" s="2" t="s">
        <v>6</v>
      </c>
      <c r="D3308" s="2">
        <v>3100</v>
      </c>
      <c r="E3308" s="2">
        <v>-737932.08</v>
      </c>
      <c r="G3308" s="1">
        <v>45323</v>
      </c>
      <c r="H3308" t="s">
        <v>5</v>
      </c>
      <c r="I3308" t="s">
        <v>6</v>
      </c>
      <c r="J3308">
        <v>3100</v>
      </c>
      <c r="K3308">
        <v>-737932.08</v>
      </c>
    </row>
    <row r="3309" spans="1:11" x14ac:dyDescent="0.25">
      <c r="A3309" s="7">
        <v>45323</v>
      </c>
      <c r="B3309" s="2" t="s">
        <v>5</v>
      </c>
      <c r="C3309" s="2" t="s">
        <v>6</v>
      </c>
      <c r="D3309" s="2">
        <v>3200</v>
      </c>
      <c r="E3309" s="2">
        <v>-693472.38</v>
      </c>
      <c r="G3309" s="1">
        <v>45323</v>
      </c>
      <c r="H3309" t="s">
        <v>5</v>
      </c>
      <c r="I3309" t="s">
        <v>6</v>
      </c>
      <c r="J3309">
        <v>3200</v>
      </c>
      <c r="K3309">
        <v>-693472.38</v>
      </c>
    </row>
    <row r="3310" spans="1:11" x14ac:dyDescent="0.25">
      <c r="A3310" s="7">
        <v>45323</v>
      </c>
      <c r="B3310" s="2" t="s">
        <v>5</v>
      </c>
      <c r="C3310" s="2" t="s">
        <v>6</v>
      </c>
      <c r="D3310" s="2">
        <v>3300</v>
      </c>
      <c r="E3310" s="2">
        <v>-10305.58</v>
      </c>
      <c r="G3310" s="1">
        <v>45323</v>
      </c>
      <c r="H3310" t="s">
        <v>5</v>
      </c>
      <c r="I3310" t="s">
        <v>6</v>
      </c>
      <c r="J3310">
        <v>3300</v>
      </c>
      <c r="K3310">
        <v>-10305.58</v>
      </c>
    </row>
    <row r="3311" spans="1:11" x14ac:dyDescent="0.25">
      <c r="A3311" s="7">
        <v>45323</v>
      </c>
      <c r="B3311" s="2" t="s">
        <v>5</v>
      </c>
      <c r="C3311" s="2" t="s">
        <v>6</v>
      </c>
      <c r="D3311" s="2">
        <v>3400</v>
      </c>
      <c r="E3311" s="2">
        <v>-1037.3599999999999</v>
      </c>
      <c r="G3311" s="1">
        <v>45323</v>
      </c>
      <c r="H3311" t="s">
        <v>5</v>
      </c>
      <c r="I3311" t="s">
        <v>6</v>
      </c>
      <c r="J3311">
        <v>3400</v>
      </c>
      <c r="K3311">
        <v>-1037.3599999999999</v>
      </c>
    </row>
    <row r="3312" spans="1:11" x14ac:dyDescent="0.25">
      <c r="A3312" s="7">
        <v>45323</v>
      </c>
      <c r="B3312" s="2" t="s">
        <v>5</v>
      </c>
      <c r="C3312" s="2" t="s">
        <v>6</v>
      </c>
      <c r="D3312" s="2">
        <v>3900</v>
      </c>
      <c r="E3312" s="2">
        <v>-506.93</v>
      </c>
      <c r="G3312" s="1">
        <v>45323</v>
      </c>
      <c r="H3312" t="s">
        <v>5</v>
      </c>
      <c r="I3312" t="s">
        <v>6</v>
      </c>
      <c r="J3312">
        <v>3900</v>
      </c>
      <c r="K3312">
        <v>-506.93</v>
      </c>
    </row>
    <row r="3313" spans="1:11" x14ac:dyDescent="0.25">
      <c r="A3313" s="7">
        <v>45323</v>
      </c>
      <c r="B3313" s="2" t="s">
        <v>8</v>
      </c>
      <c r="C3313" s="2" t="s">
        <v>6</v>
      </c>
      <c r="D3313" s="2">
        <v>3100</v>
      </c>
      <c r="E3313" s="2">
        <v>-933139.43</v>
      </c>
      <c r="G3313" s="1">
        <v>45323</v>
      </c>
      <c r="H3313" t="s">
        <v>8</v>
      </c>
      <c r="I3313" t="s">
        <v>6</v>
      </c>
      <c r="J3313">
        <v>3100</v>
      </c>
      <c r="K3313">
        <v>-933139.43</v>
      </c>
    </row>
    <row r="3314" spans="1:11" x14ac:dyDescent="0.25">
      <c r="A3314" s="7">
        <v>45323</v>
      </c>
      <c r="B3314" s="2" t="s">
        <v>8</v>
      </c>
      <c r="C3314" s="2" t="s">
        <v>6</v>
      </c>
      <c r="D3314" s="2">
        <v>3200</v>
      </c>
      <c r="E3314" s="2">
        <v>-897242.67</v>
      </c>
      <c r="G3314" s="1">
        <v>45323</v>
      </c>
      <c r="H3314" t="s">
        <v>8</v>
      </c>
      <c r="I3314" t="s">
        <v>6</v>
      </c>
      <c r="J3314">
        <v>3200</v>
      </c>
      <c r="K3314">
        <v>-897242.67</v>
      </c>
    </row>
    <row r="3315" spans="1:11" x14ac:dyDescent="0.25">
      <c r="A3315" s="7">
        <v>45323</v>
      </c>
      <c r="B3315" s="2" t="s">
        <v>8</v>
      </c>
      <c r="C3315" s="2" t="s">
        <v>6</v>
      </c>
      <c r="D3315" s="2">
        <v>3300</v>
      </c>
      <c r="E3315" s="2">
        <v>-19888.77</v>
      </c>
      <c r="G3315" s="1">
        <v>45323</v>
      </c>
      <c r="H3315" t="s">
        <v>8</v>
      </c>
      <c r="I3315" t="s">
        <v>6</v>
      </c>
      <c r="J3315">
        <v>3300</v>
      </c>
      <c r="K3315">
        <v>-19888.77</v>
      </c>
    </row>
    <row r="3316" spans="1:11" x14ac:dyDescent="0.25">
      <c r="A3316" s="7">
        <v>45323</v>
      </c>
      <c r="B3316" s="2" t="s">
        <v>8</v>
      </c>
      <c r="C3316" s="2" t="s">
        <v>6</v>
      </c>
      <c r="D3316" s="2">
        <v>3400</v>
      </c>
      <c r="E3316" s="2">
        <v>-1953.59</v>
      </c>
      <c r="G3316" s="1">
        <v>45323</v>
      </c>
      <c r="H3316" t="s">
        <v>8</v>
      </c>
      <c r="I3316" t="s">
        <v>6</v>
      </c>
      <c r="J3316">
        <v>3400</v>
      </c>
      <c r="K3316">
        <v>-1953.59</v>
      </c>
    </row>
    <row r="3317" spans="1:11" x14ac:dyDescent="0.25">
      <c r="A3317" s="7">
        <v>45323</v>
      </c>
      <c r="B3317" s="2" t="s">
        <v>8</v>
      </c>
      <c r="C3317" s="2" t="s">
        <v>6</v>
      </c>
      <c r="D3317" s="2">
        <v>3900</v>
      </c>
      <c r="E3317" s="2">
        <v>-1015.13</v>
      </c>
      <c r="G3317" s="1">
        <v>45323</v>
      </c>
      <c r="H3317" t="s">
        <v>8</v>
      </c>
      <c r="I3317" t="s">
        <v>6</v>
      </c>
      <c r="J3317">
        <v>3900</v>
      </c>
      <c r="K3317">
        <v>-1015.13</v>
      </c>
    </row>
    <row r="3318" spans="1:11" x14ac:dyDescent="0.25">
      <c r="A3318" s="7">
        <v>45323</v>
      </c>
      <c r="B3318" s="2" t="s">
        <v>9</v>
      </c>
      <c r="C3318" s="2" t="s">
        <v>6</v>
      </c>
      <c r="D3318" s="2">
        <v>3100</v>
      </c>
      <c r="E3318" s="2">
        <v>-849769.96</v>
      </c>
      <c r="G3318" s="1">
        <v>45323</v>
      </c>
      <c r="H3318" t="s">
        <v>9</v>
      </c>
      <c r="I3318" t="s">
        <v>6</v>
      </c>
      <c r="J3318">
        <v>3100</v>
      </c>
      <c r="K3318">
        <v>-849769.96</v>
      </c>
    </row>
    <row r="3319" spans="1:11" x14ac:dyDescent="0.25">
      <c r="A3319" s="7">
        <v>45323</v>
      </c>
      <c r="B3319" s="2" t="s">
        <v>9</v>
      </c>
      <c r="C3319" s="2" t="s">
        <v>6</v>
      </c>
      <c r="D3319" s="2">
        <v>3200</v>
      </c>
      <c r="E3319" s="2">
        <v>-870665.54</v>
      </c>
      <c r="G3319" s="1">
        <v>45323</v>
      </c>
      <c r="H3319" t="s">
        <v>9</v>
      </c>
      <c r="I3319" t="s">
        <v>6</v>
      </c>
      <c r="J3319">
        <v>3200</v>
      </c>
      <c r="K3319">
        <v>-870665.54</v>
      </c>
    </row>
    <row r="3320" spans="1:11" x14ac:dyDescent="0.25">
      <c r="A3320" s="7">
        <v>45323</v>
      </c>
      <c r="B3320" s="2" t="s">
        <v>9</v>
      </c>
      <c r="C3320" s="2" t="s">
        <v>6</v>
      </c>
      <c r="D3320" s="2">
        <v>3300</v>
      </c>
      <c r="E3320" s="2">
        <v>-20068.150000000001</v>
      </c>
      <c r="G3320" s="1">
        <v>45323</v>
      </c>
      <c r="H3320" t="s">
        <v>9</v>
      </c>
      <c r="I3320" t="s">
        <v>6</v>
      </c>
      <c r="J3320">
        <v>3300</v>
      </c>
      <c r="K3320">
        <v>-20068.150000000001</v>
      </c>
    </row>
    <row r="3321" spans="1:11" x14ac:dyDescent="0.25">
      <c r="A3321" s="7">
        <v>45323</v>
      </c>
      <c r="B3321" s="2" t="s">
        <v>9</v>
      </c>
      <c r="C3321" s="2" t="s">
        <v>6</v>
      </c>
      <c r="D3321" s="2">
        <v>3400</v>
      </c>
      <c r="E3321" s="2">
        <v>-2962.99</v>
      </c>
      <c r="G3321" s="1">
        <v>45323</v>
      </c>
      <c r="H3321" t="s">
        <v>9</v>
      </c>
      <c r="I3321" t="s">
        <v>6</v>
      </c>
      <c r="J3321">
        <v>3400</v>
      </c>
      <c r="K3321">
        <v>-2962.99</v>
      </c>
    </row>
    <row r="3322" spans="1:11" x14ac:dyDescent="0.25">
      <c r="A3322" s="7">
        <v>45323</v>
      </c>
      <c r="B3322" s="2" t="s">
        <v>9</v>
      </c>
      <c r="C3322" s="2" t="s">
        <v>6</v>
      </c>
      <c r="D3322" s="2">
        <v>3900</v>
      </c>
      <c r="E3322" s="2">
        <v>-1511.62</v>
      </c>
      <c r="G3322" s="1">
        <v>45323</v>
      </c>
      <c r="H3322" t="s">
        <v>9</v>
      </c>
      <c r="I3322" t="s">
        <v>6</v>
      </c>
      <c r="J3322">
        <v>3900</v>
      </c>
      <c r="K3322">
        <v>-1511.62</v>
      </c>
    </row>
    <row r="3323" spans="1:11" x14ac:dyDescent="0.25">
      <c r="A3323" s="7">
        <v>45323</v>
      </c>
      <c r="B3323" s="2" t="s">
        <v>5</v>
      </c>
      <c r="C3323" s="2" t="s">
        <v>10</v>
      </c>
      <c r="D3323" s="2">
        <v>4100</v>
      </c>
      <c r="E3323" s="2">
        <v>280786.33</v>
      </c>
      <c r="G3323" s="1">
        <v>45323</v>
      </c>
      <c r="H3323" t="s">
        <v>5</v>
      </c>
      <c r="I3323" t="s">
        <v>10</v>
      </c>
      <c r="J3323">
        <v>4100</v>
      </c>
      <c r="K3323">
        <v>280786.33</v>
      </c>
    </row>
    <row r="3324" spans="1:11" x14ac:dyDescent="0.25">
      <c r="A3324" s="7">
        <v>45323</v>
      </c>
      <c r="B3324" s="2" t="s">
        <v>5</v>
      </c>
      <c r="C3324" s="2" t="s">
        <v>10</v>
      </c>
      <c r="D3324" s="2">
        <v>4110</v>
      </c>
      <c r="E3324" s="2">
        <v>61683.34</v>
      </c>
      <c r="G3324" s="1">
        <v>45323</v>
      </c>
      <c r="H3324" t="s">
        <v>5</v>
      </c>
      <c r="I3324" t="s">
        <v>10</v>
      </c>
      <c r="J3324">
        <v>4110</v>
      </c>
      <c r="K3324">
        <v>61683.34</v>
      </c>
    </row>
    <row r="3325" spans="1:11" x14ac:dyDescent="0.25">
      <c r="A3325" s="7">
        <v>45323</v>
      </c>
      <c r="B3325" s="2" t="s">
        <v>5</v>
      </c>
      <c r="C3325" s="2" t="s">
        <v>10</v>
      </c>
      <c r="D3325" s="2">
        <v>4130</v>
      </c>
      <c r="E3325" s="2">
        <v>25452.54</v>
      </c>
      <c r="G3325" s="1">
        <v>45323</v>
      </c>
      <c r="H3325" t="s">
        <v>5</v>
      </c>
      <c r="I3325" t="s">
        <v>10</v>
      </c>
      <c r="J3325">
        <v>4130</v>
      </c>
      <c r="K3325">
        <v>25452.54</v>
      </c>
    </row>
    <row r="3326" spans="1:11" x14ac:dyDescent="0.25">
      <c r="A3326" s="7">
        <v>45323</v>
      </c>
      <c r="B3326" s="2" t="s">
        <v>5</v>
      </c>
      <c r="C3326" s="2" t="s">
        <v>10</v>
      </c>
      <c r="D3326" s="2">
        <v>4140</v>
      </c>
      <c r="E3326" s="2">
        <v>7355.06</v>
      </c>
      <c r="G3326" s="1">
        <v>45323</v>
      </c>
      <c r="H3326" t="s">
        <v>5</v>
      </c>
      <c r="I3326" t="s">
        <v>10</v>
      </c>
      <c r="J3326">
        <v>4140</v>
      </c>
      <c r="K3326">
        <v>7355.06</v>
      </c>
    </row>
    <row r="3327" spans="1:11" x14ac:dyDescent="0.25">
      <c r="A3327" s="7">
        <v>45323</v>
      </c>
      <c r="B3327" s="2" t="s">
        <v>5</v>
      </c>
      <c r="C3327" s="2" t="s">
        <v>10</v>
      </c>
      <c r="D3327" s="2">
        <v>4200</v>
      </c>
      <c r="E3327" s="2">
        <v>304641.05</v>
      </c>
      <c r="G3327" s="1">
        <v>45323</v>
      </c>
      <c r="H3327" t="s">
        <v>5</v>
      </c>
      <c r="I3327" t="s">
        <v>10</v>
      </c>
      <c r="J3327">
        <v>4200</v>
      </c>
      <c r="K3327">
        <v>304641.05</v>
      </c>
    </row>
    <row r="3328" spans="1:11" x14ac:dyDescent="0.25">
      <c r="A3328" s="7">
        <v>45323</v>
      </c>
      <c r="B3328" s="2" t="s">
        <v>5</v>
      </c>
      <c r="C3328" s="2" t="s">
        <v>10</v>
      </c>
      <c r="D3328" s="2">
        <v>4300</v>
      </c>
      <c r="E3328" s="2">
        <v>24959.11</v>
      </c>
      <c r="G3328" s="1">
        <v>45323</v>
      </c>
      <c r="H3328" t="s">
        <v>5</v>
      </c>
      <c r="I3328" t="s">
        <v>10</v>
      </c>
      <c r="J3328">
        <v>4300</v>
      </c>
      <c r="K3328">
        <v>24959.11</v>
      </c>
    </row>
    <row r="3329" spans="1:11" x14ac:dyDescent="0.25">
      <c r="A3329" s="7">
        <v>45323</v>
      </c>
      <c r="B3329" s="2" t="s">
        <v>5</v>
      </c>
      <c r="C3329" s="2" t="s">
        <v>10</v>
      </c>
      <c r="D3329" s="2">
        <v>4400</v>
      </c>
      <c r="E3329" s="2">
        <v>18428.189999999999</v>
      </c>
      <c r="G3329" s="1">
        <v>45323</v>
      </c>
      <c r="H3329" t="s">
        <v>5</v>
      </c>
      <c r="I3329" t="s">
        <v>10</v>
      </c>
      <c r="J3329">
        <v>4400</v>
      </c>
      <c r="K3329">
        <v>18428.189999999999</v>
      </c>
    </row>
    <row r="3330" spans="1:11" x14ac:dyDescent="0.25">
      <c r="A3330" s="7">
        <v>45323</v>
      </c>
      <c r="B3330" s="2" t="s">
        <v>5</v>
      </c>
      <c r="C3330" s="2" t="s">
        <v>10</v>
      </c>
      <c r="D3330" s="2">
        <v>4500</v>
      </c>
      <c r="E3330" s="2">
        <v>38751.33</v>
      </c>
      <c r="G3330" s="1">
        <v>45323</v>
      </c>
      <c r="H3330" t="s">
        <v>5</v>
      </c>
      <c r="I3330" t="s">
        <v>10</v>
      </c>
      <c r="J3330">
        <v>4500</v>
      </c>
      <c r="K3330">
        <v>38751.33</v>
      </c>
    </row>
    <row r="3331" spans="1:11" x14ac:dyDescent="0.25">
      <c r="A3331" s="7">
        <v>45323</v>
      </c>
      <c r="B3331" s="2" t="s">
        <v>5</v>
      </c>
      <c r="C3331" s="2" t="s">
        <v>10</v>
      </c>
      <c r="D3331" s="2">
        <v>4700</v>
      </c>
      <c r="E3331" s="2">
        <v>101310.54</v>
      </c>
      <c r="G3331" s="1">
        <v>45323</v>
      </c>
      <c r="H3331" t="s">
        <v>5</v>
      </c>
      <c r="I3331" t="s">
        <v>10</v>
      </c>
      <c r="J3331">
        <v>4700</v>
      </c>
      <c r="K3331">
        <v>101310.54</v>
      </c>
    </row>
    <row r="3332" spans="1:11" x14ac:dyDescent="0.25">
      <c r="A3332" s="7">
        <v>45323</v>
      </c>
      <c r="B3332" s="2" t="s">
        <v>5</v>
      </c>
      <c r="C3332" s="2" t="s">
        <v>10</v>
      </c>
      <c r="D3332" s="2">
        <v>4800</v>
      </c>
      <c r="E3332" s="2">
        <v>171345.28</v>
      </c>
      <c r="G3332" s="1">
        <v>45323</v>
      </c>
      <c r="H3332" t="s">
        <v>5</v>
      </c>
      <c r="I3332" t="s">
        <v>10</v>
      </c>
      <c r="J3332">
        <v>4800</v>
      </c>
      <c r="K3332">
        <v>171345.28</v>
      </c>
    </row>
    <row r="3333" spans="1:11" x14ac:dyDescent="0.25">
      <c r="A3333" s="7">
        <v>45323</v>
      </c>
      <c r="B3333" s="2" t="s">
        <v>5</v>
      </c>
      <c r="C3333" s="2" t="s">
        <v>10</v>
      </c>
      <c r="D3333" s="2">
        <v>4900</v>
      </c>
      <c r="E3333" s="2">
        <v>24600.89</v>
      </c>
      <c r="G3333" s="1">
        <v>45323</v>
      </c>
      <c r="H3333" t="s">
        <v>5</v>
      </c>
      <c r="I3333" t="s">
        <v>10</v>
      </c>
      <c r="J3333">
        <v>4900</v>
      </c>
      <c r="K3333">
        <v>24600.89</v>
      </c>
    </row>
    <row r="3334" spans="1:11" x14ac:dyDescent="0.25">
      <c r="A3334" s="7">
        <v>45323</v>
      </c>
      <c r="B3334" s="2" t="s">
        <v>5</v>
      </c>
      <c r="C3334" s="2" t="s">
        <v>10</v>
      </c>
      <c r="D3334" s="2">
        <v>4950</v>
      </c>
      <c r="E3334" s="2">
        <v>49554.879999999997</v>
      </c>
      <c r="G3334" s="1">
        <v>45323</v>
      </c>
      <c r="H3334" t="s">
        <v>5</v>
      </c>
      <c r="I3334" t="s">
        <v>10</v>
      </c>
      <c r="J3334">
        <v>4950</v>
      </c>
      <c r="K3334">
        <v>49554.879999999997</v>
      </c>
    </row>
    <row r="3335" spans="1:11" x14ac:dyDescent="0.25">
      <c r="A3335" s="7">
        <v>45323</v>
      </c>
      <c r="B3335" s="2" t="s">
        <v>5</v>
      </c>
      <c r="C3335" s="2" t="s">
        <v>10</v>
      </c>
      <c r="D3335" s="2">
        <v>4999</v>
      </c>
      <c r="E3335" s="2">
        <v>-49269.84</v>
      </c>
      <c r="G3335" s="1">
        <v>45323</v>
      </c>
      <c r="H3335" t="s">
        <v>5</v>
      </c>
      <c r="I3335" t="s">
        <v>10</v>
      </c>
      <c r="J3335">
        <v>4999</v>
      </c>
      <c r="K3335">
        <v>-49269.84</v>
      </c>
    </row>
    <row r="3336" spans="1:11" x14ac:dyDescent="0.25">
      <c r="A3336" s="7">
        <v>45323</v>
      </c>
      <c r="B3336" s="2" t="s">
        <v>8</v>
      </c>
      <c r="C3336" s="2" t="s">
        <v>10</v>
      </c>
      <c r="D3336" s="2">
        <v>4100</v>
      </c>
      <c r="E3336" s="2">
        <v>317311.31</v>
      </c>
      <c r="G3336" s="1">
        <v>45323</v>
      </c>
      <c r="H3336" t="s">
        <v>8</v>
      </c>
      <c r="I3336" t="s">
        <v>10</v>
      </c>
      <c r="J3336">
        <v>4100</v>
      </c>
      <c r="K3336">
        <v>317311.31</v>
      </c>
    </row>
    <row r="3337" spans="1:11" x14ac:dyDescent="0.25">
      <c r="A3337" s="7">
        <v>45323</v>
      </c>
      <c r="B3337" s="2" t="s">
        <v>8</v>
      </c>
      <c r="C3337" s="2" t="s">
        <v>10</v>
      </c>
      <c r="D3337" s="2">
        <v>4110</v>
      </c>
      <c r="E3337" s="2">
        <v>63591.54</v>
      </c>
      <c r="G3337" s="1">
        <v>45323</v>
      </c>
      <c r="H3337" t="s">
        <v>8</v>
      </c>
      <c r="I3337" t="s">
        <v>10</v>
      </c>
      <c r="J3337">
        <v>4110</v>
      </c>
      <c r="K3337">
        <v>63591.54</v>
      </c>
    </row>
    <row r="3338" spans="1:11" x14ac:dyDescent="0.25">
      <c r="A3338" s="7">
        <v>45323</v>
      </c>
      <c r="B3338" s="2" t="s">
        <v>8</v>
      </c>
      <c r="C3338" s="2" t="s">
        <v>10</v>
      </c>
      <c r="D3338" s="2">
        <v>4130</v>
      </c>
      <c r="E3338" s="2">
        <v>27523.17</v>
      </c>
      <c r="G3338" s="1">
        <v>45323</v>
      </c>
      <c r="H3338" t="s">
        <v>8</v>
      </c>
      <c r="I3338" t="s">
        <v>10</v>
      </c>
      <c r="J3338">
        <v>4130</v>
      </c>
      <c r="K3338">
        <v>27523.17</v>
      </c>
    </row>
    <row r="3339" spans="1:11" x14ac:dyDescent="0.25">
      <c r="A3339" s="7">
        <v>45323</v>
      </c>
      <c r="B3339" s="2" t="s">
        <v>8</v>
      </c>
      <c r="C3339" s="2" t="s">
        <v>10</v>
      </c>
      <c r="D3339" s="2">
        <v>4140</v>
      </c>
      <c r="E3339" s="2">
        <v>12267.05</v>
      </c>
      <c r="G3339" s="1">
        <v>45323</v>
      </c>
      <c r="H3339" t="s">
        <v>8</v>
      </c>
      <c r="I3339" t="s">
        <v>10</v>
      </c>
      <c r="J3339">
        <v>4140</v>
      </c>
      <c r="K3339">
        <v>12267.05</v>
      </c>
    </row>
    <row r="3340" spans="1:11" x14ac:dyDescent="0.25">
      <c r="A3340" s="7">
        <v>45323</v>
      </c>
      <c r="B3340" s="2" t="s">
        <v>8</v>
      </c>
      <c r="C3340" s="2" t="s">
        <v>10</v>
      </c>
      <c r="D3340" s="2">
        <v>4200</v>
      </c>
      <c r="E3340" s="2">
        <v>342290.5</v>
      </c>
      <c r="G3340" s="1">
        <v>45323</v>
      </c>
      <c r="H3340" t="s">
        <v>8</v>
      </c>
      <c r="I3340" t="s">
        <v>10</v>
      </c>
      <c r="J3340">
        <v>4200</v>
      </c>
      <c r="K3340">
        <v>342290.5</v>
      </c>
    </row>
    <row r="3341" spans="1:11" x14ac:dyDescent="0.25">
      <c r="A3341" s="7">
        <v>45323</v>
      </c>
      <c r="B3341" s="2" t="s">
        <v>8</v>
      </c>
      <c r="C3341" s="2" t="s">
        <v>10</v>
      </c>
      <c r="D3341" s="2">
        <v>4300</v>
      </c>
      <c r="E3341" s="2">
        <v>44659.11</v>
      </c>
      <c r="G3341" s="1">
        <v>45323</v>
      </c>
      <c r="H3341" t="s">
        <v>8</v>
      </c>
      <c r="I3341" t="s">
        <v>10</v>
      </c>
      <c r="J3341">
        <v>4300</v>
      </c>
      <c r="K3341">
        <v>44659.11</v>
      </c>
    </row>
    <row r="3342" spans="1:11" x14ac:dyDescent="0.25">
      <c r="A3342" s="7">
        <v>45323</v>
      </c>
      <c r="B3342" s="2" t="s">
        <v>8</v>
      </c>
      <c r="C3342" s="2" t="s">
        <v>10</v>
      </c>
      <c r="D3342" s="2">
        <v>4400</v>
      </c>
      <c r="E3342" s="2">
        <v>30729.33</v>
      </c>
      <c r="G3342" s="1">
        <v>45323</v>
      </c>
      <c r="H3342" t="s">
        <v>8</v>
      </c>
      <c r="I3342" t="s">
        <v>10</v>
      </c>
      <c r="J3342">
        <v>4400</v>
      </c>
      <c r="K3342">
        <v>30729.33</v>
      </c>
    </row>
    <row r="3343" spans="1:11" x14ac:dyDescent="0.25">
      <c r="A3343" s="7">
        <v>45323</v>
      </c>
      <c r="B3343" s="2" t="s">
        <v>8</v>
      </c>
      <c r="C3343" s="2" t="s">
        <v>10</v>
      </c>
      <c r="D3343" s="2">
        <v>4500</v>
      </c>
      <c r="E3343" s="2">
        <v>54080.02</v>
      </c>
      <c r="G3343" s="1">
        <v>45323</v>
      </c>
      <c r="H3343" t="s">
        <v>8</v>
      </c>
      <c r="I3343" t="s">
        <v>10</v>
      </c>
      <c r="J3343">
        <v>4500</v>
      </c>
      <c r="K3343">
        <v>54080.02</v>
      </c>
    </row>
    <row r="3344" spans="1:11" x14ac:dyDescent="0.25">
      <c r="A3344" s="7">
        <v>45323</v>
      </c>
      <c r="B3344" s="2" t="s">
        <v>8</v>
      </c>
      <c r="C3344" s="2" t="s">
        <v>10</v>
      </c>
      <c r="D3344" s="2">
        <v>4700</v>
      </c>
      <c r="E3344" s="2">
        <v>145295.16</v>
      </c>
      <c r="G3344" s="1">
        <v>45323</v>
      </c>
      <c r="H3344" t="s">
        <v>8</v>
      </c>
      <c r="I3344" t="s">
        <v>10</v>
      </c>
      <c r="J3344">
        <v>4700</v>
      </c>
      <c r="K3344">
        <v>145295.16</v>
      </c>
    </row>
    <row r="3345" spans="1:11" x14ac:dyDescent="0.25">
      <c r="A3345" s="7">
        <v>45323</v>
      </c>
      <c r="B3345" s="2" t="s">
        <v>8</v>
      </c>
      <c r="C3345" s="2" t="s">
        <v>10</v>
      </c>
      <c r="D3345" s="2">
        <v>4800</v>
      </c>
      <c r="E3345" s="2">
        <v>175057.02</v>
      </c>
      <c r="G3345" s="1">
        <v>45323</v>
      </c>
      <c r="H3345" t="s">
        <v>8</v>
      </c>
      <c r="I3345" t="s">
        <v>10</v>
      </c>
      <c r="J3345">
        <v>4800</v>
      </c>
      <c r="K3345">
        <v>175057.02</v>
      </c>
    </row>
    <row r="3346" spans="1:11" x14ac:dyDescent="0.25">
      <c r="A3346" s="7">
        <v>45323</v>
      </c>
      <c r="B3346" s="2" t="s">
        <v>8</v>
      </c>
      <c r="C3346" s="2" t="s">
        <v>10</v>
      </c>
      <c r="D3346" s="2">
        <v>4900</v>
      </c>
      <c r="E3346" s="2">
        <v>37826.36</v>
      </c>
      <c r="G3346" s="1">
        <v>45323</v>
      </c>
      <c r="H3346" t="s">
        <v>8</v>
      </c>
      <c r="I3346" t="s">
        <v>10</v>
      </c>
      <c r="J3346">
        <v>4900</v>
      </c>
      <c r="K3346">
        <v>37826.36</v>
      </c>
    </row>
    <row r="3347" spans="1:11" x14ac:dyDescent="0.25">
      <c r="A3347" s="7">
        <v>45323</v>
      </c>
      <c r="B3347" s="2" t="s">
        <v>8</v>
      </c>
      <c r="C3347" s="2" t="s">
        <v>10</v>
      </c>
      <c r="D3347" s="2">
        <v>4950</v>
      </c>
      <c r="E3347" s="2">
        <v>40642.81</v>
      </c>
      <c r="G3347" s="1">
        <v>45323</v>
      </c>
      <c r="H3347" t="s">
        <v>8</v>
      </c>
      <c r="I3347" t="s">
        <v>10</v>
      </c>
      <c r="J3347">
        <v>4950</v>
      </c>
      <c r="K3347">
        <v>40642.81</v>
      </c>
    </row>
    <row r="3348" spans="1:11" x14ac:dyDescent="0.25">
      <c r="A3348" s="7">
        <v>45323</v>
      </c>
      <c r="B3348" s="2" t="s">
        <v>8</v>
      </c>
      <c r="C3348" s="2" t="s">
        <v>10</v>
      </c>
      <c r="D3348" s="2">
        <v>4999</v>
      </c>
      <c r="E3348" s="2">
        <v>-40852.31</v>
      </c>
      <c r="G3348" s="1">
        <v>45323</v>
      </c>
      <c r="H3348" t="s">
        <v>8</v>
      </c>
      <c r="I3348" t="s">
        <v>10</v>
      </c>
      <c r="J3348">
        <v>4999</v>
      </c>
      <c r="K3348">
        <v>-40852.31</v>
      </c>
    </row>
    <row r="3349" spans="1:11" x14ac:dyDescent="0.25">
      <c r="A3349" s="7">
        <v>45323</v>
      </c>
      <c r="B3349" s="2" t="s">
        <v>9</v>
      </c>
      <c r="C3349" s="2" t="s">
        <v>10</v>
      </c>
      <c r="D3349" s="2">
        <v>4100</v>
      </c>
      <c r="E3349" s="2">
        <v>360519.46</v>
      </c>
      <c r="G3349" s="1">
        <v>45323</v>
      </c>
      <c r="H3349" t="s">
        <v>9</v>
      </c>
      <c r="I3349" t="s">
        <v>10</v>
      </c>
      <c r="J3349">
        <v>4100</v>
      </c>
      <c r="K3349">
        <v>360519.46</v>
      </c>
    </row>
    <row r="3350" spans="1:11" x14ac:dyDescent="0.25">
      <c r="A3350" s="7">
        <v>45323</v>
      </c>
      <c r="B3350" s="2" t="s">
        <v>9</v>
      </c>
      <c r="C3350" s="2" t="s">
        <v>10</v>
      </c>
      <c r="D3350" s="2">
        <v>4110</v>
      </c>
      <c r="E3350" s="2">
        <v>69761.039999999994</v>
      </c>
      <c r="G3350" s="1">
        <v>45323</v>
      </c>
      <c r="H3350" t="s">
        <v>9</v>
      </c>
      <c r="I3350" t="s">
        <v>10</v>
      </c>
      <c r="J3350">
        <v>4110</v>
      </c>
      <c r="K3350">
        <v>69761.039999999994</v>
      </c>
    </row>
    <row r="3351" spans="1:11" x14ac:dyDescent="0.25">
      <c r="A3351" s="7">
        <v>45323</v>
      </c>
      <c r="B3351" s="2" t="s">
        <v>9</v>
      </c>
      <c r="C3351" s="2" t="s">
        <v>10</v>
      </c>
      <c r="D3351" s="2">
        <v>4130</v>
      </c>
      <c r="E3351" s="2">
        <v>34034.39</v>
      </c>
      <c r="G3351" s="1">
        <v>45323</v>
      </c>
      <c r="H3351" t="s">
        <v>9</v>
      </c>
      <c r="I3351" t="s">
        <v>10</v>
      </c>
      <c r="J3351">
        <v>4130</v>
      </c>
      <c r="K3351">
        <v>34034.39</v>
      </c>
    </row>
    <row r="3352" spans="1:11" x14ac:dyDescent="0.25">
      <c r="A3352" s="7">
        <v>45323</v>
      </c>
      <c r="B3352" s="2" t="s">
        <v>9</v>
      </c>
      <c r="C3352" s="2" t="s">
        <v>10</v>
      </c>
      <c r="D3352" s="2">
        <v>4140</v>
      </c>
      <c r="E3352" s="2">
        <v>14157.12</v>
      </c>
      <c r="G3352" s="1">
        <v>45323</v>
      </c>
      <c r="H3352" t="s">
        <v>9</v>
      </c>
      <c r="I3352" t="s">
        <v>10</v>
      </c>
      <c r="J3352">
        <v>4140</v>
      </c>
      <c r="K3352">
        <v>14157.12</v>
      </c>
    </row>
    <row r="3353" spans="1:11" x14ac:dyDescent="0.25">
      <c r="A3353" s="7">
        <v>45323</v>
      </c>
      <c r="B3353" s="2" t="s">
        <v>9</v>
      </c>
      <c r="C3353" s="2" t="s">
        <v>10</v>
      </c>
      <c r="D3353" s="2">
        <v>4200</v>
      </c>
      <c r="E3353" s="2">
        <v>375557.2</v>
      </c>
      <c r="G3353" s="1">
        <v>45323</v>
      </c>
      <c r="H3353" t="s">
        <v>9</v>
      </c>
      <c r="I3353" t="s">
        <v>10</v>
      </c>
      <c r="J3353">
        <v>4200</v>
      </c>
      <c r="K3353">
        <v>375557.2</v>
      </c>
    </row>
    <row r="3354" spans="1:11" x14ac:dyDescent="0.25">
      <c r="A3354" s="7">
        <v>45323</v>
      </c>
      <c r="B3354" s="2" t="s">
        <v>9</v>
      </c>
      <c r="C3354" s="2" t="s">
        <v>10</v>
      </c>
      <c r="D3354" s="2">
        <v>4300</v>
      </c>
      <c r="E3354" s="2">
        <v>52914.95</v>
      </c>
      <c r="G3354" s="1">
        <v>45323</v>
      </c>
      <c r="H3354" t="s">
        <v>9</v>
      </c>
      <c r="I3354" t="s">
        <v>10</v>
      </c>
      <c r="J3354">
        <v>4300</v>
      </c>
      <c r="K3354">
        <v>52914.95</v>
      </c>
    </row>
    <row r="3355" spans="1:11" x14ac:dyDescent="0.25">
      <c r="A3355" s="7">
        <v>45323</v>
      </c>
      <c r="B3355" s="2" t="s">
        <v>9</v>
      </c>
      <c r="C3355" s="2" t="s">
        <v>10</v>
      </c>
      <c r="D3355" s="2">
        <v>4400</v>
      </c>
      <c r="E3355" s="2">
        <v>28714.91</v>
      </c>
      <c r="G3355" s="1">
        <v>45323</v>
      </c>
      <c r="H3355" t="s">
        <v>9</v>
      </c>
      <c r="I3355" t="s">
        <v>10</v>
      </c>
      <c r="J3355">
        <v>4400</v>
      </c>
      <c r="K3355">
        <v>28714.91</v>
      </c>
    </row>
    <row r="3356" spans="1:11" x14ac:dyDescent="0.25">
      <c r="A3356" s="7">
        <v>45323</v>
      </c>
      <c r="B3356" s="2" t="s">
        <v>9</v>
      </c>
      <c r="C3356" s="2" t="s">
        <v>10</v>
      </c>
      <c r="D3356" s="2">
        <v>4500</v>
      </c>
      <c r="E3356" s="2">
        <v>57060.76</v>
      </c>
      <c r="G3356" s="1">
        <v>45323</v>
      </c>
      <c r="H3356" t="s">
        <v>9</v>
      </c>
      <c r="I3356" t="s">
        <v>10</v>
      </c>
      <c r="J3356">
        <v>4500</v>
      </c>
      <c r="K3356">
        <v>57060.76</v>
      </c>
    </row>
    <row r="3357" spans="1:11" x14ac:dyDescent="0.25">
      <c r="A3357" s="7">
        <v>45323</v>
      </c>
      <c r="B3357" s="2" t="s">
        <v>9</v>
      </c>
      <c r="C3357" s="2" t="s">
        <v>10</v>
      </c>
      <c r="D3357" s="2">
        <v>4700</v>
      </c>
      <c r="E3357" s="2">
        <v>171555.53</v>
      </c>
      <c r="G3357" s="1">
        <v>45323</v>
      </c>
      <c r="H3357" t="s">
        <v>9</v>
      </c>
      <c r="I3357" t="s">
        <v>10</v>
      </c>
      <c r="J3357">
        <v>4700</v>
      </c>
      <c r="K3357">
        <v>171555.53</v>
      </c>
    </row>
    <row r="3358" spans="1:11" x14ac:dyDescent="0.25">
      <c r="A3358" s="7">
        <v>45323</v>
      </c>
      <c r="B3358" s="2" t="s">
        <v>9</v>
      </c>
      <c r="C3358" s="2" t="s">
        <v>10</v>
      </c>
      <c r="D3358" s="2">
        <v>4800</v>
      </c>
      <c r="E3358" s="2">
        <v>195068.81</v>
      </c>
      <c r="G3358" s="1">
        <v>45323</v>
      </c>
      <c r="H3358" t="s">
        <v>9</v>
      </c>
      <c r="I3358" t="s">
        <v>10</v>
      </c>
      <c r="J3358">
        <v>4800</v>
      </c>
      <c r="K3358">
        <v>195068.81</v>
      </c>
    </row>
    <row r="3359" spans="1:11" x14ac:dyDescent="0.25">
      <c r="A3359" s="7">
        <v>45323</v>
      </c>
      <c r="B3359" s="2" t="s">
        <v>9</v>
      </c>
      <c r="C3359" s="2" t="s">
        <v>10</v>
      </c>
      <c r="D3359" s="2">
        <v>4900</v>
      </c>
      <c r="E3359" s="2">
        <v>44372.959999999999</v>
      </c>
      <c r="G3359" s="1">
        <v>45323</v>
      </c>
      <c r="H3359" t="s">
        <v>9</v>
      </c>
      <c r="I3359" t="s">
        <v>10</v>
      </c>
      <c r="J3359">
        <v>4900</v>
      </c>
      <c r="K3359">
        <v>44372.959999999999</v>
      </c>
    </row>
    <row r="3360" spans="1:11" x14ac:dyDescent="0.25">
      <c r="A3360" s="7">
        <v>45323</v>
      </c>
      <c r="B3360" s="2" t="s">
        <v>9</v>
      </c>
      <c r="C3360" s="2" t="s">
        <v>10</v>
      </c>
      <c r="D3360" s="2">
        <v>4950</v>
      </c>
      <c r="E3360" s="2">
        <v>37111.370000000003</v>
      </c>
      <c r="G3360" s="1">
        <v>45323</v>
      </c>
      <c r="H3360" t="s">
        <v>9</v>
      </c>
      <c r="I3360" t="s">
        <v>10</v>
      </c>
      <c r="J3360">
        <v>4950</v>
      </c>
      <c r="K3360">
        <v>37111.370000000003</v>
      </c>
    </row>
    <row r="3361" spans="1:11" x14ac:dyDescent="0.25">
      <c r="A3361" s="7">
        <v>45323</v>
      </c>
      <c r="B3361" s="2" t="s">
        <v>9</v>
      </c>
      <c r="C3361" s="2" t="s">
        <v>10</v>
      </c>
      <c r="D3361" s="2">
        <v>4999</v>
      </c>
      <c r="E3361" s="2">
        <v>-44197.14</v>
      </c>
      <c r="G3361" s="1">
        <v>45323</v>
      </c>
      <c r="H3361" t="s">
        <v>9</v>
      </c>
      <c r="I3361" t="s">
        <v>10</v>
      </c>
      <c r="J3361">
        <v>4999</v>
      </c>
      <c r="K3361">
        <v>-44197.14</v>
      </c>
    </row>
    <row r="3362" spans="1:11" x14ac:dyDescent="0.25">
      <c r="A3362" s="7">
        <v>45323</v>
      </c>
      <c r="B3362" s="2" t="s">
        <v>5</v>
      </c>
      <c r="C3362" s="2" t="s">
        <v>12</v>
      </c>
      <c r="D3362" s="2">
        <v>5100</v>
      </c>
      <c r="E3362" s="2">
        <v>20606.14</v>
      </c>
      <c r="G3362" s="1">
        <v>45323</v>
      </c>
      <c r="H3362" t="s">
        <v>5</v>
      </c>
      <c r="I3362" t="s">
        <v>12</v>
      </c>
      <c r="J3362">
        <v>5100</v>
      </c>
      <c r="K3362">
        <v>20606.14</v>
      </c>
    </row>
    <row r="3363" spans="1:11" x14ac:dyDescent="0.25">
      <c r="A3363" s="7">
        <v>45323</v>
      </c>
      <c r="B3363" s="2" t="s">
        <v>5</v>
      </c>
      <c r="C3363" s="2" t="s">
        <v>12</v>
      </c>
      <c r="D3363" s="2">
        <v>5130</v>
      </c>
      <c r="E3363" s="2">
        <v>1204.78</v>
      </c>
      <c r="G3363" s="1">
        <v>45323</v>
      </c>
      <c r="H3363" t="s">
        <v>5</v>
      </c>
      <c r="I3363" t="s">
        <v>12</v>
      </c>
      <c r="J3363">
        <v>5130</v>
      </c>
      <c r="K3363">
        <v>1204.78</v>
      </c>
    </row>
    <row r="3364" spans="1:11" x14ac:dyDescent="0.25">
      <c r="A3364" s="7">
        <v>45323</v>
      </c>
      <c r="B3364" s="2" t="s">
        <v>5</v>
      </c>
      <c r="C3364" s="2" t="s">
        <v>12</v>
      </c>
      <c r="D3364" s="2">
        <v>5140</v>
      </c>
      <c r="E3364" s="2">
        <v>482.47</v>
      </c>
      <c r="G3364" s="1">
        <v>45323</v>
      </c>
      <c r="H3364" t="s">
        <v>5</v>
      </c>
      <c r="I3364" t="s">
        <v>12</v>
      </c>
      <c r="J3364">
        <v>5140</v>
      </c>
      <c r="K3364">
        <v>482.47</v>
      </c>
    </row>
    <row r="3365" spans="1:11" x14ac:dyDescent="0.25">
      <c r="A3365" s="7">
        <v>45323</v>
      </c>
      <c r="B3365" s="2" t="s">
        <v>5</v>
      </c>
      <c r="C3365" s="2" t="s">
        <v>12</v>
      </c>
      <c r="D3365" s="2">
        <v>5200</v>
      </c>
      <c r="E3365" s="2">
        <v>1100.47</v>
      </c>
      <c r="G3365" s="1">
        <v>45323</v>
      </c>
      <c r="H3365" t="s">
        <v>5</v>
      </c>
      <c r="I3365" t="s">
        <v>12</v>
      </c>
      <c r="J3365">
        <v>5200</v>
      </c>
      <c r="K3365">
        <v>1100.47</v>
      </c>
    </row>
    <row r="3366" spans="1:11" x14ac:dyDescent="0.25">
      <c r="A3366" s="7">
        <v>45323</v>
      </c>
      <c r="B3366" s="2" t="s">
        <v>5</v>
      </c>
      <c r="C3366" s="2" t="s">
        <v>12</v>
      </c>
      <c r="D3366" s="2">
        <v>5300</v>
      </c>
      <c r="E3366" s="2">
        <v>1019.23</v>
      </c>
      <c r="G3366" s="1">
        <v>45323</v>
      </c>
      <c r="H3366" t="s">
        <v>5</v>
      </c>
      <c r="I3366" t="s">
        <v>12</v>
      </c>
      <c r="J3366">
        <v>5300</v>
      </c>
      <c r="K3366">
        <v>1019.23</v>
      </c>
    </row>
    <row r="3367" spans="1:11" x14ac:dyDescent="0.25">
      <c r="A3367" s="7">
        <v>45323</v>
      </c>
      <c r="B3367" s="2" t="s">
        <v>5</v>
      </c>
      <c r="C3367" s="2" t="s">
        <v>12</v>
      </c>
      <c r="D3367" s="2">
        <v>5400</v>
      </c>
      <c r="E3367" s="2">
        <v>579.91</v>
      </c>
      <c r="G3367" s="1">
        <v>45323</v>
      </c>
      <c r="H3367" t="s">
        <v>5</v>
      </c>
      <c r="I3367" t="s">
        <v>12</v>
      </c>
      <c r="J3367">
        <v>5400</v>
      </c>
      <c r="K3367">
        <v>579.91</v>
      </c>
    </row>
    <row r="3368" spans="1:11" x14ac:dyDescent="0.25">
      <c r="A3368" s="7">
        <v>45323</v>
      </c>
      <c r="B3368" s="2" t="s">
        <v>5</v>
      </c>
      <c r="C3368" s="2" t="s">
        <v>12</v>
      </c>
      <c r="D3368" s="2">
        <v>5500</v>
      </c>
      <c r="E3368" s="2">
        <v>19032.75</v>
      </c>
      <c r="G3368" s="1">
        <v>45323</v>
      </c>
      <c r="H3368" t="s">
        <v>5</v>
      </c>
      <c r="I3368" t="s">
        <v>12</v>
      </c>
      <c r="J3368">
        <v>5500</v>
      </c>
      <c r="K3368">
        <v>19032.75</v>
      </c>
    </row>
    <row r="3369" spans="1:11" x14ac:dyDescent="0.25">
      <c r="A3369" s="7">
        <v>45323</v>
      </c>
      <c r="B3369" s="2" t="s">
        <v>5</v>
      </c>
      <c r="C3369" s="2" t="s">
        <v>12</v>
      </c>
      <c r="D3369" s="2">
        <v>5700</v>
      </c>
      <c r="E3369" s="2">
        <v>2589.61</v>
      </c>
      <c r="G3369" s="1">
        <v>45323</v>
      </c>
      <c r="H3369" t="s">
        <v>5</v>
      </c>
      <c r="I3369" t="s">
        <v>12</v>
      </c>
      <c r="J3369">
        <v>5700</v>
      </c>
      <c r="K3369">
        <v>2589.61</v>
      </c>
    </row>
    <row r="3370" spans="1:11" x14ac:dyDescent="0.25">
      <c r="A3370" s="7">
        <v>45323</v>
      </c>
      <c r="B3370" s="2" t="s">
        <v>5</v>
      </c>
      <c r="C3370" s="2" t="s">
        <v>12</v>
      </c>
      <c r="D3370" s="2">
        <v>5800</v>
      </c>
      <c r="E3370" s="2">
        <v>985.97</v>
      </c>
      <c r="G3370" s="1">
        <v>45323</v>
      </c>
      <c r="H3370" t="s">
        <v>5</v>
      </c>
      <c r="I3370" t="s">
        <v>12</v>
      </c>
      <c r="J3370">
        <v>5800</v>
      </c>
      <c r="K3370">
        <v>985.97</v>
      </c>
    </row>
    <row r="3371" spans="1:11" x14ac:dyDescent="0.25">
      <c r="A3371" s="7">
        <v>45323</v>
      </c>
      <c r="B3371" s="2" t="s">
        <v>5</v>
      </c>
      <c r="C3371" s="2" t="s">
        <v>12</v>
      </c>
      <c r="D3371" s="2">
        <v>6000</v>
      </c>
      <c r="E3371" s="2">
        <v>554.13</v>
      </c>
      <c r="G3371" s="1">
        <v>45323</v>
      </c>
      <c r="H3371" t="s">
        <v>5</v>
      </c>
      <c r="I3371" t="s">
        <v>12</v>
      </c>
      <c r="J3371">
        <v>6000</v>
      </c>
      <c r="K3371">
        <v>554.13</v>
      </c>
    </row>
    <row r="3372" spans="1:11" x14ac:dyDescent="0.25">
      <c r="A3372" s="7">
        <v>45323</v>
      </c>
      <c r="B3372" s="2" t="s">
        <v>5</v>
      </c>
      <c r="C3372" s="2" t="s">
        <v>12</v>
      </c>
      <c r="D3372" s="2">
        <v>6200</v>
      </c>
      <c r="E3372" s="2">
        <v>2309.0700000000002</v>
      </c>
      <c r="G3372" s="1">
        <v>45323</v>
      </c>
      <c r="H3372" t="s">
        <v>5</v>
      </c>
      <c r="I3372" t="s">
        <v>12</v>
      </c>
      <c r="J3372">
        <v>6200</v>
      </c>
      <c r="K3372">
        <v>2309.0700000000002</v>
      </c>
    </row>
    <row r="3373" spans="1:11" x14ac:dyDescent="0.25">
      <c r="A3373" s="7">
        <v>45323</v>
      </c>
      <c r="B3373" s="2" t="s">
        <v>5</v>
      </c>
      <c r="C3373" s="2" t="s">
        <v>12</v>
      </c>
      <c r="D3373" s="2">
        <v>6400</v>
      </c>
      <c r="E3373" s="2">
        <v>3597.23</v>
      </c>
      <c r="G3373" s="1">
        <v>45323</v>
      </c>
      <c r="H3373" t="s">
        <v>5</v>
      </c>
      <c r="I3373" t="s">
        <v>12</v>
      </c>
      <c r="J3373">
        <v>6400</v>
      </c>
      <c r="K3373">
        <v>3597.23</v>
      </c>
    </row>
    <row r="3374" spans="1:11" x14ac:dyDescent="0.25">
      <c r="A3374" s="7">
        <v>45323</v>
      </c>
      <c r="B3374" s="2" t="s">
        <v>5</v>
      </c>
      <c r="C3374" s="2" t="s">
        <v>12</v>
      </c>
      <c r="D3374" s="2">
        <v>6410</v>
      </c>
      <c r="E3374" s="2">
        <v>2525.1</v>
      </c>
      <c r="G3374" s="1">
        <v>45323</v>
      </c>
      <c r="H3374" t="s">
        <v>5</v>
      </c>
      <c r="I3374" t="s">
        <v>12</v>
      </c>
      <c r="J3374">
        <v>6410</v>
      </c>
      <c r="K3374">
        <v>2525.1</v>
      </c>
    </row>
    <row r="3375" spans="1:11" x14ac:dyDescent="0.25">
      <c r="A3375" s="7">
        <v>45323</v>
      </c>
      <c r="B3375" s="2" t="s">
        <v>5</v>
      </c>
      <c r="C3375" s="2" t="s">
        <v>12</v>
      </c>
      <c r="D3375" s="2">
        <v>6420</v>
      </c>
      <c r="E3375" s="2">
        <v>1860.1</v>
      </c>
      <c r="G3375" s="1">
        <v>45323</v>
      </c>
      <c r="H3375" t="s">
        <v>5</v>
      </c>
      <c r="I3375" t="s">
        <v>12</v>
      </c>
      <c r="J3375">
        <v>6420</v>
      </c>
      <c r="K3375">
        <v>1860.1</v>
      </c>
    </row>
    <row r="3376" spans="1:11" x14ac:dyDescent="0.25">
      <c r="A3376" s="7">
        <v>45323</v>
      </c>
      <c r="B3376" s="2" t="s">
        <v>5</v>
      </c>
      <c r="C3376" s="2" t="s">
        <v>12</v>
      </c>
      <c r="D3376" s="2">
        <v>6500</v>
      </c>
      <c r="E3376" s="2">
        <v>2956.46</v>
      </c>
      <c r="G3376" s="1">
        <v>45323</v>
      </c>
      <c r="H3376" t="s">
        <v>5</v>
      </c>
      <c r="I3376" t="s">
        <v>12</v>
      </c>
      <c r="J3376">
        <v>6500</v>
      </c>
      <c r="K3376">
        <v>2956.46</v>
      </c>
    </row>
    <row r="3377" spans="1:11" x14ac:dyDescent="0.25">
      <c r="A3377" s="7">
        <v>45323</v>
      </c>
      <c r="B3377" s="2" t="s">
        <v>5</v>
      </c>
      <c r="C3377" s="2" t="s">
        <v>12</v>
      </c>
      <c r="D3377" s="2">
        <v>6600</v>
      </c>
      <c r="E3377" s="2">
        <v>5044.08</v>
      </c>
      <c r="G3377" s="1">
        <v>45323</v>
      </c>
      <c r="H3377" t="s">
        <v>5</v>
      </c>
      <c r="I3377" t="s">
        <v>12</v>
      </c>
      <c r="J3377">
        <v>6600</v>
      </c>
      <c r="K3377">
        <v>5044.08</v>
      </c>
    </row>
    <row r="3378" spans="1:11" x14ac:dyDescent="0.25">
      <c r="A3378" s="7">
        <v>45323</v>
      </c>
      <c r="B3378" s="2" t="s">
        <v>5</v>
      </c>
      <c r="C3378" s="2" t="s">
        <v>12</v>
      </c>
      <c r="D3378" s="2">
        <v>6610</v>
      </c>
      <c r="E3378" s="2">
        <v>2476.79</v>
      </c>
      <c r="G3378" s="1">
        <v>45323</v>
      </c>
      <c r="H3378" t="s">
        <v>5</v>
      </c>
      <c r="I3378" t="s">
        <v>12</v>
      </c>
      <c r="J3378">
        <v>6610</v>
      </c>
      <c r="K3378">
        <v>2476.79</v>
      </c>
    </row>
    <row r="3379" spans="1:11" x14ac:dyDescent="0.25">
      <c r="A3379" s="7">
        <v>45323</v>
      </c>
      <c r="B3379" s="2" t="s">
        <v>5</v>
      </c>
      <c r="C3379" s="2" t="s">
        <v>12</v>
      </c>
      <c r="D3379" s="2">
        <v>6620</v>
      </c>
      <c r="E3379" s="2">
        <v>973.01</v>
      </c>
      <c r="G3379" s="1">
        <v>45323</v>
      </c>
      <c r="H3379" t="s">
        <v>5</v>
      </c>
      <c r="I3379" t="s">
        <v>12</v>
      </c>
      <c r="J3379">
        <v>6620</v>
      </c>
      <c r="K3379">
        <v>973.01</v>
      </c>
    </row>
    <row r="3380" spans="1:11" x14ac:dyDescent="0.25">
      <c r="A3380" s="7">
        <v>45323</v>
      </c>
      <c r="B3380" s="2" t="s">
        <v>5</v>
      </c>
      <c r="C3380" s="2" t="s">
        <v>12</v>
      </c>
      <c r="D3380" s="2">
        <v>6700</v>
      </c>
      <c r="E3380" s="2">
        <v>564.52</v>
      </c>
      <c r="G3380" s="1">
        <v>45323</v>
      </c>
      <c r="H3380" t="s">
        <v>5</v>
      </c>
      <c r="I3380" t="s">
        <v>12</v>
      </c>
      <c r="J3380">
        <v>6700</v>
      </c>
      <c r="K3380">
        <v>564.52</v>
      </c>
    </row>
    <row r="3381" spans="1:11" x14ac:dyDescent="0.25">
      <c r="A3381" s="7">
        <v>45323</v>
      </c>
      <c r="B3381" s="2" t="s">
        <v>5</v>
      </c>
      <c r="C3381" s="2" t="s">
        <v>12</v>
      </c>
      <c r="D3381" s="2">
        <v>6999</v>
      </c>
      <c r="E3381" s="2">
        <v>1716.58</v>
      </c>
      <c r="G3381" s="1">
        <v>45323</v>
      </c>
      <c r="H3381" t="s">
        <v>5</v>
      </c>
      <c r="I3381" t="s">
        <v>12</v>
      </c>
      <c r="J3381">
        <v>6999</v>
      </c>
      <c r="K3381">
        <v>1716.58</v>
      </c>
    </row>
    <row r="3382" spans="1:11" x14ac:dyDescent="0.25">
      <c r="A3382" s="7">
        <v>45323</v>
      </c>
      <c r="B3382" s="2" t="s">
        <v>8</v>
      </c>
      <c r="C3382" s="2" t="s">
        <v>12</v>
      </c>
      <c r="D3382" s="2">
        <v>5100</v>
      </c>
      <c r="E3382" s="2">
        <v>20420.38</v>
      </c>
      <c r="G3382" s="1">
        <v>45323</v>
      </c>
      <c r="H3382" t="s">
        <v>8</v>
      </c>
      <c r="I3382" t="s">
        <v>12</v>
      </c>
      <c r="J3382">
        <v>5100</v>
      </c>
      <c r="K3382">
        <v>20420.38</v>
      </c>
    </row>
    <row r="3383" spans="1:11" x14ac:dyDescent="0.25">
      <c r="A3383" s="7">
        <v>45323</v>
      </c>
      <c r="B3383" s="2" t="s">
        <v>8</v>
      </c>
      <c r="C3383" s="2" t="s">
        <v>12</v>
      </c>
      <c r="D3383" s="2">
        <v>5130</v>
      </c>
      <c r="E3383" s="2">
        <v>1184.5899999999999</v>
      </c>
      <c r="G3383" s="1">
        <v>45323</v>
      </c>
      <c r="H3383" t="s">
        <v>8</v>
      </c>
      <c r="I3383" t="s">
        <v>12</v>
      </c>
      <c r="J3383">
        <v>5130</v>
      </c>
      <c r="K3383">
        <v>1184.5899999999999</v>
      </c>
    </row>
    <row r="3384" spans="1:11" x14ac:dyDescent="0.25">
      <c r="A3384" s="7">
        <v>45323</v>
      </c>
      <c r="B3384" s="2" t="s">
        <v>8</v>
      </c>
      <c r="C3384" s="2" t="s">
        <v>12</v>
      </c>
      <c r="D3384" s="2">
        <v>5140</v>
      </c>
      <c r="E3384" s="2">
        <v>530.08000000000004</v>
      </c>
      <c r="G3384" s="1">
        <v>45323</v>
      </c>
      <c r="H3384" t="s">
        <v>8</v>
      </c>
      <c r="I3384" t="s">
        <v>12</v>
      </c>
      <c r="J3384">
        <v>5140</v>
      </c>
      <c r="K3384">
        <v>530.08000000000004</v>
      </c>
    </row>
    <row r="3385" spans="1:11" x14ac:dyDescent="0.25">
      <c r="A3385" s="7">
        <v>45323</v>
      </c>
      <c r="B3385" s="2" t="s">
        <v>8</v>
      </c>
      <c r="C3385" s="2" t="s">
        <v>12</v>
      </c>
      <c r="D3385" s="2">
        <v>5200</v>
      </c>
      <c r="E3385" s="2">
        <v>1157.58</v>
      </c>
      <c r="G3385" s="1">
        <v>45323</v>
      </c>
      <c r="H3385" t="s">
        <v>8</v>
      </c>
      <c r="I3385" t="s">
        <v>12</v>
      </c>
      <c r="J3385">
        <v>5200</v>
      </c>
      <c r="K3385">
        <v>1157.58</v>
      </c>
    </row>
    <row r="3386" spans="1:11" x14ac:dyDescent="0.25">
      <c r="A3386" s="7">
        <v>45323</v>
      </c>
      <c r="B3386" s="2" t="s">
        <v>8</v>
      </c>
      <c r="C3386" s="2" t="s">
        <v>12</v>
      </c>
      <c r="D3386" s="2">
        <v>5300</v>
      </c>
      <c r="E3386" s="2">
        <v>1045.03</v>
      </c>
      <c r="G3386" s="1">
        <v>45323</v>
      </c>
      <c r="H3386" t="s">
        <v>8</v>
      </c>
      <c r="I3386" t="s">
        <v>12</v>
      </c>
      <c r="J3386">
        <v>5300</v>
      </c>
      <c r="K3386">
        <v>1045.03</v>
      </c>
    </row>
    <row r="3387" spans="1:11" x14ac:dyDescent="0.25">
      <c r="A3387" s="7">
        <v>45323</v>
      </c>
      <c r="B3387" s="2" t="s">
        <v>8</v>
      </c>
      <c r="C3387" s="2" t="s">
        <v>12</v>
      </c>
      <c r="D3387" s="2">
        <v>5400</v>
      </c>
      <c r="E3387" s="2">
        <v>614.54</v>
      </c>
      <c r="G3387" s="1">
        <v>45323</v>
      </c>
      <c r="H3387" t="s">
        <v>8</v>
      </c>
      <c r="I3387" t="s">
        <v>12</v>
      </c>
      <c r="J3387">
        <v>5400</v>
      </c>
      <c r="K3387">
        <v>614.54</v>
      </c>
    </row>
    <row r="3388" spans="1:11" x14ac:dyDescent="0.25">
      <c r="A3388" s="7">
        <v>45323</v>
      </c>
      <c r="B3388" s="2" t="s">
        <v>8</v>
      </c>
      <c r="C3388" s="2" t="s">
        <v>12</v>
      </c>
      <c r="D3388" s="2">
        <v>5500</v>
      </c>
      <c r="E3388" s="2">
        <v>19398.419999999998</v>
      </c>
      <c r="G3388" s="1">
        <v>45323</v>
      </c>
      <c r="H3388" t="s">
        <v>8</v>
      </c>
      <c r="I3388" t="s">
        <v>12</v>
      </c>
      <c r="J3388">
        <v>5500</v>
      </c>
      <c r="K3388">
        <v>19398.419999999998</v>
      </c>
    </row>
    <row r="3389" spans="1:11" x14ac:dyDescent="0.25">
      <c r="A3389" s="7">
        <v>45323</v>
      </c>
      <c r="B3389" s="2" t="s">
        <v>8</v>
      </c>
      <c r="C3389" s="2" t="s">
        <v>12</v>
      </c>
      <c r="D3389" s="2">
        <v>5700</v>
      </c>
      <c r="E3389" s="2">
        <v>2564.14</v>
      </c>
      <c r="G3389" s="1">
        <v>45323</v>
      </c>
      <c r="H3389" t="s">
        <v>8</v>
      </c>
      <c r="I3389" t="s">
        <v>12</v>
      </c>
      <c r="J3389">
        <v>5700</v>
      </c>
      <c r="K3389">
        <v>2564.14</v>
      </c>
    </row>
    <row r="3390" spans="1:11" x14ac:dyDescent="0.25">
      <c r="A3390" s="7">
        <v>45323</v>
      </c>
      <c r="B3390" s="2" t="s">
        <v>8</v>
      </c>
      <c r="C3390" s="2" t="s">
        <v>12</v>
      </c>
      <c r="D3390" s="2">
        <v>5800</v>
      </c>
      <c r="E3390" s="2">
        <v>1054.74</v>
      </c>
      <c r="G3390" s="1">
        <v>45323</v>
      </c>
      <c r="H3390" t="s">
        <v>8</v>
      </c>
      <c r="I3390" t="s">
        <v>12</v>
      </c>
      <c r="J3390">
        <v>5800</v>
      </c>
      <c r="K3390">
        <v>1054.74</v>
      </c>
    </row>
    <row r="3391" spans="1:11" x14ac:dyDescent="0.25">
      <c r="A3391" s="7">
        <v>45323</v>
      </c>
      <c r="B3391" s="2" t="s">
        <v>8</v>
      </c>
      <c r="C3391" s="2" t="s">
        <v>12</v>
      </c>
      <c r="D3391" s="2">
        <v>6000</v>
      </c>
      <c r="E3391" s="2">
        <v>571.05999999999995</v>
      </c>
      <c r="G3391" s="1">
        <v>45323</v>
      </c>
      <c r="H3391" t="s">
        <v>8</v>
      </c>
      <c r="I3391" t="s">
        <v>12</v>
      </c>
      <c r="J3391">
        <v>6000</v>
      </c>
      <c r="K3391">
        <v>571.05999999999995</v>
      </c>
    </row>
    <row r="3392" spans="1:11" x14ac:dyDescent="0.25">
      <c r="A3392" s="7">
        <v>45323</v>
      </c>
      <c r="B3392" s="2" t="s">
        <v>8</v>
      </c>
      <c r="C3392" s="2" t="s">
        <v>12</v>
      </c>
      <c r="D3392" s="2">
        <v>6200</v>
      </c>
      <c r="E3392" s="2">
        <v>2447.9699999999998</v>
      </c>
      <c r="G3392" s="1">
        <v>45323</v>
      </c>
      <c r="H3392" t="s">
        <v>8</v>
      </c>
      <c r="I3392" t="s">
        <v>12</v>
      </c>
      <c r="J3392">
        <v>6200</v>
      </c>
      <c r="K3392">
        <v>2447.9699999999998</v>
      </c>
    </row>
    <row r="3393" spans="1:11" x14ac:dyDescent="0.25">
      <c r="A3393" s="7">
        <v>45323</v>
      </c>
      <c r="B3393" s="2" t="s">
        <v>8</v>
      </c>
      <c r="C3393" s="2" t="s">
        <v>12</v>
      </c>
      <c r="D3393" s="2">
        <v>6400</v>
      </c>
      <c r="E3393" s="2">
        <v>3518.43</v>
      </c>
      <c r="G3393" s="1">
        <v>45323</v>
      </c>
      <c r="H3393" t="s">
        <v>8</v>
      </c>
      <c r="I3393" t="s">
        <v>12</v>
      </c>
      <c r="J3393">
        <v>6400</v>
      </c>
      <c r="K3393">
        <v>3518.43</v>
      </c>
    </row>
    <row r="3394" spans="1:11" x14ac:dyDescent="0.25">
      <c r="A3394" s="7">
        <v>45323</v>
      </c>
      <c r="B3394" s="2" t="s">
        <v>8</v>
      </c>
      <c r="C3394" s="2" t="s">
        <v>12</v>
      </c>
      <c r="D3394" s="2">
        <v>6410</v>
      </c>
      <c r="E3394" s="2">
        <v>2572.23</v>
      </c>
      <c r="G3394" s="1">
        <v>45323</v>
      </c>
      <c r="H3394" t="s">
        <v>8</v>
      </c>
      <c r="I3394" t="s">
        <v>12</v>
      </c>
      <c r="J3394">
        <v>6410</v>
      </c>
      <c r="K3394">
        <v>2572.23</v>
      </c>
    </row>
    <row r="3395" spans="1:11" x14ac:dyDescent="0.25">
      <c r="A3395" s="7">
        <v>45323</v>
      </c>
      <c r="B3395" s="2" t="s">
        <v>8</v>
      </c>
      <c r="C3395" s="2" t="s">
        <v>12</v>
      </c>
      <c r="D3395" s="2">
        <v>6420</v>
      </c>
      <c r="E3395" s="2">
        <v>2035.79</v>
      </c>
      <c r="G3395" s="1">
        <v>45323</v>
      </c>
      <c r="H3395" t="s">
        <v>8</v>
      </c>
      <c r="I3395" t="s">
        <v>12</v>
      </c>
      <c r="J3395">
        <v>6420</v>
      </c>
      <c r="K3395">
        <v>2035.79</v>
      </c>
    </row>
    <row r="3396" spans="1:11" x14ac:dyDescent="0.25">
      <c r="A3396" s="7">
        <v>45323</v>
      </c>
      <c r="B3396" s="2" t="s">
        <v>8</v>
      </c>
      <c r="C3396" s="2" t="s">
        <v>12</v>
      </c>
      <c r="D3396" s="2">
        <v>6500</v>
      </c>
      <c r="E3396" s="2">
        <v>2990.71</v>
      </c>
      <c r="G3396" s="1">
        <v>45323</v>
      </c>
      <c r="H3396" t="s">
        <v>8</v>
      </c>
      <c r="I3396" t="s">
        <v>12</v>
      </c>
      <c r="J3396">
        <v>6500</v>
      </c>
      <c r="K3396">
        <v>2990.71</v>
      </c>
    </row>
    <row r="3397" spans="1:11" x14ac:dyDescent="0.25">
      <c r="A3397" s="7">
        <v>45323</v>
      </c>
      <c r="B3397" s="2" t="s">
        <v>8</v>
      </c>
      <c r="C3397" s="2" t="s">
        <v>12</v>
      </c>
      <c r="D3397" s="2">
        <v>6600</v>
      </c>
      <c r="E3397" s="2">
        <v>5391.16</v>
      </c>
      <c r="G3397" s="1">
        <v>45323</v>
      </c>
      <c r="H3397" t="s">
        <v>8</v>
      </c>
      <c r="I3397" t="s">
        <v>12</v>
      </c>
      <c r="J3397">
        <v>6600</v>
      </c>
      <c r="K3397">
        <v>5391.16</v>
      </c>
    </row>
    <row r="3398" spans="1:11" x14ac:dyDescent="0.25">
      <c r="A3398" s="7">
        <v>45323</v>
      </c>
      <c r="B3398" s="2" t="s">
        <v>8</v>
      </c>
      <c r="C3398" s="2" t="s">
        <v>12</v>
      </c>
      <c r="D3398" s="2">
        <v>6610</v>
      </c>
      <c r="E3398" s="2">
        <v>2558.67</v>
      </c>
      <c r="G3398" s="1">
        <v>45323</v>
      </c>
      <c r="H3398" t="s">
        <v>8</v>
      </c>
      <c r="I3398" t="s">
        <v>12</v>
      </c>
      <c r="J3398">
        <v>6610</v>
      </c>
      <c r="K3398">
        <v>2558.67</v>
      </c>
    </row>
    <row r="3399" spans="1:11" x14ac:dyDescent="0.25">
      <c r="A3399" s="7">
        <v>45323</v>
      </c>
      <c r="B3399" s="2" t="s">
        <v>8</v>
      </c>
      <c r="C3399" s="2" t="s">
        <v>12</v>
      </c>
      <c r="D3399" s="2">
        <v>6620</v>
      </c>
      <c r="E3399" s="2">
        <v>994.15</v>
      </c>
      <c r="G3399" s="1">
        <v>45323</v>
      </c>
      <c r="H3399" t="s">
        <v>8</v>
      </c>
      <c r="I3399" t="s">
        <v>12</v>
      </c>
      <c r="J3399">
        <v>6620</v>
      </c>
      <c r="K3399">
        <v>994.15</v>
      </c>
    </row>
    <row r="3400" spans="1:11" x14ac:dyDescent="0.25">
      <c r="A3400" s="7">
        <v>45323</v>
      </c>
      <c r="B3400" s="2" t="s">
        <v>8</v>
      </c>
      <c r="C3400" s="2" t="s">
        <v>12</v>
      </c>
      <c r="D3400" s="2">
        <v>6700</v>
      </c>
      <c r="E3400" s="2">
        <v>588.04</v>
      </c>
      <c r="G3400" s="1">
        <v>45323</v>
      </c>
      <c r="H3400" t="s">
        <v>8</v>
      </c>
      <c r="I3400" t="s">
        <v>12</v>
      </c>
      <c r="J3400">
        <v>6700</v>
      </c>
      <c r="K3400">
        <v>588.04</v>
      </c>
    </row>
    <row r="3401" spans="1:11" x14ac:dyDescent="0.25">
      <c r="A3401" s="7">
        <v>45323</v>
      </c>
      <c r="B3401" s="2" t="s">
        <v>8</v>
      </c>
      <c r="C3401" s="2" t="s">
        <v>12</v>
      </c>
      <c r="D3401" s="2">
        <v>6999</v>
      </c>
      <c r="E3401" s="2">
        <v>1593.74</v>
      </c>
      <c r="G3401" s="1">
        <v>45323</v>
      </c>
      <c r="H3401" t="s">
        <v>8</v>
      </c>
      <c r="I3401" t="s">
        <v>12</v>
      </c>
      <c r="J3401">
        <v>6999</v>
      </c>
      <c r="K3401">
        <v>1593.74</v>
      </c>
    </row>
    <row r="3402" spans="1:11" x14ac:dyDescent="0.25">
      <c r="A3402" s="7">
        <v>45323</v>
      </c>
      <c r="B3402" s="2" t="s">
        <v>9</v>
      </c>
      <c r="C3402" s="2" t="s">
        <v>12</v>
      </c>
      <c r="D3402" s="2">
        <v>5100</v>
      </c>
      <c r="E3402" s="2">
        <v>21781.72</v>
      </c>
      <c r="G3402" s="1">
        <v>45323</v>
      </c>
      <c r="H3402" t="s">
        <v>9</v>
      </c>
      <c r="I3402" t="s">
        <v>12</v>
      </c>
      <c r="J3402">
        <v>5100</v>
      </c>
      <c r="K3402">
        <v>21781.72</v>
      </c>
    </row>
    <row r="3403" spans="1:11" x14ac:dyDescent="0.25">
      <c r="A3403" s="7">
        <v>45323</v>
      </c>
      <c r="B3403" s="2" t="s">
        <v>9</v>
      </c>
      <c r="C3403" s="2" t="s">
        <v>12</v>
      </c>
      <c r="D3403" s="2">
        <v>5130</v>
      </c>
      <c r="E3403" s="2">
        <v>1239.21</v>
      </c>
      <c r="G3403" s="1">
        <v>45323</v>
      </c>
      <c r="H3403" t="s">
        <v>9</v>
      </c>
      <c r="I3403" t="s">
        <v>12</v>
      </c>
      <c r="J3403">
        <v>5130</v>
      </c>
      <c r="K3403">
        <v>1239.21</v>
      </c>
    </row>
    <row r="3404" spans="1:11" x14ac:dyDescent="0.25">
      <c r="A3404" s="7">
        <v>45323</v>
      </c>
      <c r="B3404" s="2" t="s">
        <v>9</v>
      </c>
      <c r="C3404" s="2" t="s">
        <v>12</v>
      </c>
      <c r="D3404" s="2">
        <v>5140</v>
      </c>
      <c r="E3404" s="2">
        <v>533.42999999999995</v>
      </c>
      <c r="G3404" s="1">
        <v>45323</v>
      </c>
      <c r="H3404" t="s">
        <v>9</v>
      </c>
      <c r="I3404" t="s">
        <v>12</v>
      </c>
      <c r="J3404">
        <v>5140</v>
      </c>
      <c r="K3404">
        <v>533.42999999999995</v>
      </c>
    </row>
    <row r="3405" spans="1:11" x14ac:dyDescent="0.25">
      <c r="A3405" s="7">
        <v>45323</v>
      </c>
      <c r="B3405" s="2" t="s">
        <v>9</v>
      </c>
      <c r="C3405" s="2" t="s">
        <v>12</v>
      </c>
      <c r="D3405" s="2">
        <v>5200</v>
      </c>
      <c r="E3405" s="2">
        <v>1203.06</v>
      </c>
      <c r="G3405" s="1">
        <v>45323</v>
      </c>
      <c r="H3405" t="s">
        <v>9</v>
      </c>
      <c r="I3405" t="s">
        <v>12</v>
      </c>
      <c r="J3405">
        <v>5200</v>
      </c>
      <c r="K3405">
        <v>1203.06</v>
      </c>
    </row>
    <row r="3406" spans="1:11" x14ac:dyDescent="0.25">
      <c r="A3406" s="7">
        <v>45323</v>
      </c>
      <c r="B3406" s="2" t="s">
        <v>9</v>
      </c>
      <c r="C3406" s="2" t="s">
        <v>12</v>
      </c>
      <c r="D3406" s="2">
        <v>5300</v>
      </c>
      <c r="E3406" s="2">
        <v>1059.73</v>
      </c>
      <c r="G3406" s="1">
        <v>45323</v>
      </c>
      <c r="H3406" t="s">
        <v>9</v>
      </c>
      <c r="I3406" t="s">
        <v>12</v>
      </c>
      <c r="J3406">
        <v>5300</v>
      </c>
      <c r="K3406">
        <v>1059.73</v>
      </c>
    </row>
    <row r="3407" spans="1:11" x14ac:dyDescent="0.25">
      <c r="A3407" s="7">
        <v>45323</v>
      </c>
      <c r="B3407" s="2" t="s">
        <v>9</v>
      </c>
      <c r="C3407" s="2" t="s">
        <v>12</v>
      </c>
      <c r="D3407" s="2">
        <v>5400</v>
      </c>
      <c r="E3407" s="2">
        <v>627.71</v>
      </c>
      <c r="G3407" s="1">
        <v>45323</v>
      </c>
      <c r="H3407" t="s">
        <v>9</v>
      </c>
      <c r="I3407" t="s">
        <v>12</v>
      </c>
      <c r="J3407">
        <v>5400</v>
      </c>
      <c r="K3407">
        <v>627.71</v>
      </c>
    </row>
    <row r="3408" spans="1:11" x14ac:dyDescent="0.25">
      <c r="A3408" s="7">
        <v>45323</v>
      </c>
      <c r="B3408" s="2" t="s">
        <v>9</v>
      </c>
      <c r="C3408" s="2" t="s">
        <v>12</v>
      </c>
      <c r="D3408" s="2">
        <v>5500</v>
      </c>
      <c r="E3408" s="2">
        <v>19322.259999999998</v>
      </c>
      <c r="G3408" s="1">
        <v>45323</v>
      </c>
      <c r="H3408" t="s">
        <v>9</v>
      </c>
      <c r="I3408" t="s">
        <v>12</v>
      </c>
      <c r="J3408">
        <v>5500</v>
      </c>
      <c r="K3408">
        <v>19322.259999999998</v>
      </c>
    </row>
    <row r="3409" spans="1:11" x14ac:dyDescent="0.25">
      <c r="A3409" s="7">
        <v>45323</v>
      </c>
      <c r="B3409" s="2" t="s">
        <v>9</v>
      </c>
      <c r="C3409" s="2" t="s">
        <v>12</v>
      </c>
      <c r="D3409" s="2">
        <v>5700</v>
      </c>
      <c r="E3409" s="2">
        <v>2706.6</v>
      </c>
      <c r="G3409" s="1">
        <v>45323</v>
      </c>
      <c r="H3409" t="s">
        <v>9</v>
      </c>
      <c r="I3409" t="s">
        <v>12</v>
      </c>
      <c r="J3409">
        <v>5700</v>
      </c>
      <c r="K3409">
        <v>2706.6</v>
      </c>
    </row>
    <row r="3410" spans="1:11" x14ac:dyDescent="0.25">
      <c r="A3410" s="7">
        <v>45323</v>
      </c>
      <c r="B3410" s="2" t="s">
        <v>9</v>
      </c>
      <c r="C3410" s="2" t="s">
        <v>12</v>
      </c>
      <c r="D3410" s="2">
        <v>5800</v>
      </c>
      <c r="E3410" s="2">
        <v>1066.96</v>
      </c>
      <c r="G3410" s="1">
        <v>45323</v>
      </c>
      <c r="H3410" t="s">
        <v>9</v>
      </c>
      <c r="I3410" t="s">
        <v>12</v>
      </c>
      <c r="J3410">
        <v>5800</v>
      </c>
      <c r="K3410">
        <v>1066.96</v>
      </c>
    </row>
    <row r="3411" spans="1:11" x14ac:dyDescent="0.25">
      <c r="A3411" s="7">
        <v>45323</v>
      </c>
      <c r="B3411" s="2" t="s">
        <v>9</v>
      </c>
      <c r="C3411" s="2" t="s">
        <v>12</v>
      </c>
      <c r="D3411" s="2">
        <v>6000</v>
      </c>
      <c r="E3411" s="2">
        <v>589.37</v>
      </c>
      <c r="G3411" s="1">
        <v>45323</v>
      </c>
      <c r="H3411" t="s">
        <v>9</v>
      </c>
      <c r="I3411" t="s">
        <v>12</v>
      </c>
      <c r="J3411">
        <v>6000</v>
      </c>
      <c r="K3411">
        <v>589.37</v>
      </c>
    </row>
    <row r="3412" spans="1:11" x14ac:dyDescent="0.25">
      <c r="A3412" s="7">
        <v>45323</v>
      </c>
      <c r="B3412" s="2" t="s">
        <v>9</v>
      </c>
      <c r="C3412" s="2" t="s">
        <v>12</v>
      </c>
      <c r="D3412" s="2">
        <v>6200</v>
      </c>
      <c r="E3412" s="2">
        <v>2402.1799999999998</v>
      </c>
      <c r="G3412" s="1">
        <v>45323</v>
      </c>
      <c r="H3412" t="s">
        <v>9</v>
      </c>
      <c r="I3412" t="s">
        <v>12</v>
      </c>
      <c r="J3412">
        <v>6200</v>
      </c>
      <c r="K3412">
        <v>2402.1799999999998</v>
      </c>
    </row>
    <row r="3413" spans="1:11" x14ac:dyDescent="0.25">
      <c r="A3413" s="7">
        <v>45323</v>
      </c>
      <c r="B3413" s="2" t="s">
        <v>9</v>
      </c>
      <c r="C3413" s="2" t="s">
        <v>12</v>
      </c>
      <c r="D3413" s="2">
        <v>6400</v>
      </c>
      <c r="E3413" s="2">
        <v>3880.6</v>
      </c>
      <c r="G3413" s="1">
        <v>45323</v>
      </c>
      <c r="H3413" t="s">
        <v>9</v>
      </c>
      <c r="I3413" t="s">
        <v>12</v>
      </c>
      <c r="J3413">
        <v>6400</v>
      </c>
      <c r="K3413">
        <v>3880.6</v>
      </c>
    </row>
    <row r="3414" spans="1:11" x14ac:dyDescent="0.25">
      <c r="A3414" s="7">
        <v>45323</v>
      </c>
      <c r="B3414" s="2" t="s">
        <v>9</v>
      </c>
      <c r="C3414" s="2" t="s">
        <v>12</v>
      </c>
      <c r="D3414" s="2">
        <v>6410</v>
      </c>
      <c r="E3414" s="2">
        <v>2660.25</v>
      </c>
      <c r="G3414" s="1">
        <v>45323</v>
      </c>
      <c r="H3414" t="s">
        <v>9</v>
      </c>
      <c r="I3414" t="s">
        <v>12</v>
      </c>
      <c r="J3414">
        <v>6410</v>
      </c>
      <c r="K3414">
        <v>2660.25</v>
      </c>
    </row>
    <row r="3415" spans="1:11" x14ac:dyDescent="0.25">
      <c r="A3415" s="7">
        <v>45323</v>
      </c>
      <c r="B3415" s="2" t="s">
        <v>9</v>
      </c>
      <c r="C3415" s="2" t="s">
        <v>12</v>
      </c>
      <c r="D3415" s="2">
        <v>6420</v>
      </c>
      <c r="E3415" s="2">
        <v>1993.6</v>
      </c>
      <c r="G3415" s="1">
        <v>45323</v>
      </c>
      <c r="H3415" t="s">
        <v>9</v>
      </c>
      <c r="I3415" t="s">
        <v>12</v>
      </c>
      <c r="J3415">
        <v>6420</v>
      </c>
      <c r="K3415">
        <v>1993.6</v>
      </c>
    </row>
    <row r="3416" spans="1:11" x14ac:dyDescent="0.25">
      <c r="A3416" s="7">
        <v>45323</v>
      </c>
      <c r="B3416" s="2" t="s">
        <v>9</v>
      </c>
      <c r="C3416" s="2" t="s">
        <v>12</v>
      </c>
      <c r="D3416" s="2">
        <v>6500</v>
      </c>
      <c r="E3416" s="2">
        <v>3072.81</v>
      </c>
      <c r="G3416" s="1">
        <v>45323</v>
      </c>
      <c r="H3416" t="s">
        <v>9</v>
      </c>
      <c r="I3416" t="s">
        <v>12</v>
      </c>
      <c r="J3416">
        <v>6500</v>
      </c>
      <c r="K3416">
        <v>3072.81</v>
      </c>
    </row>
    <row r="3417" spans="1:11" x14ac:dyDescent="0.25">
      <c r="A3417" s="7">
        <v>45323</v>
      </c>
      <c r="B3417" s="2" t="s">
        <v>9</v>
      </c>
      <c r="C3417" s="2" t="s">
        <v>12</v>
      </c>
      <c r="D3417" s="2">
        <v>6600</v>
      </c>
      <c r="E3417" s="2">
        <v>5504.18</v>
      </c>
      <c r="G3417" s="1">
        <v>45323</v>
      </c>
      <c r="H3417" t="s">
        <v>9</v>
      </c>
      <c r="I3417" t="s">
        <v>12</v>
      </c>
      <c r="J3417">
        <v>6600</v>
      </c>
      <c r="K3417">
        <v>5504.18</v>
      </c>
    </row>
    <row r="3418" spans="1:11" x14ac:dyDescent="0.25">
      <c r="A3418" s="7">
        <v>45323</v>
      </c>
      <c r="B3418" s="2" t="s">
        <v>9</v>
      </c>
      <c r="C3418" s="2" t="s">
        <v>12</v>
      </c>
      <c r="D3418" s="2">
        <v>6610</v>
      </c>
      <c r="E3418" s="2">
        <v>2662.36</v>
      </c>
      <c r="G3418" s="1">
        <v>45323</v>
      </c>
      <c r="H3418" t="s">
        <v>9</v>
      </c>
      <c r="I3418" t="s">
        <v>12</v>
      </c>
      <c r="J3418">
        <v>6610</v>
      </c>
      <c r="K3418">
        <v>2662.36</v>
      </c>
    </row>
    <row r="3419" spans="1:11" x14ac:dyDescent="0.25">
      <c r="A3419" s="7">
        <v>45323</v>
      </c>
      <c r="B3419" s="2" t="s">
        <v>9</v>
      </c>
      <c r="C3419" s="2" t="s">
        <v>12</v>
      </c>
      <c r="D3419" s="2">
        <v>6620</v>
      </c>
      <c r="E3419" s="2">
        <v>1068.44</v>
      </c>
      <c r="G3419" s="1">
        <v>45323</v>
      </c>
      <c r="H3419" t="s">
        <v>9</v>
      </c>
      <c r="I3419" t="s">
        <v>12</v>
      </c>
      <c r="J3419">
        <v>6620</v>
      </c>
      <c r="K3419">
        <v>1068.44</v>
      </c>
    </row>
    <row r="3420" spans="1:11" x14ac:dyDescent="0.25">
      <c r="A3420" s="7">
        <v>45323</v>
      </c>
      <c r="B3420" s="2" t="s">
        <v>9</v>
      </c>
      <c r="C3420" s="2" t="s">
        <v>12</v>
      </c>
      <c r="D3420" s="2">
        <v>6700</v>
      </c>
      <c r="E3420" s="2">
        <v>613.61</v>
      </c>
      <c r="G3420" s="1">
        <v>45323</v>
      </c>
      <c r="H3420" t="s">
        <v>9</v>
      </c>
      <c r="I3420" t="s">
        <v>12</v>
      </c>
      <c r="J3420">
        <v>6700</v>
      </c>
      <c r="K3420">
        <v>613.61</v>
      </c>
    </row>
    <row r="3421" spans="1:11" x14ac:dyDescent="0.25">
      <c r="A3421" s="7">
        <v>45323</v>
      </c>
      <c r="B3421" s="2" t="s">
        <v>9</v>
      </c>
      <c r="C3421" s="2" t="s">
        <v>12</v>
      </c>
      <c r="D3421" s="2">
        <v>6999</v>
      </c>
      <c r="E3421" s="2">
        <v>1628.96</v>
      </c>
      <c r="G3421" s="1">
        <v>45323</v>
      </c>
      <c r="H3421" t="s">
        <v>9</v>
      </c>
      <c r="I3421" t="s">
        <v>12</v>
      </c>
      <c r="J3421">
        <v>6999</v>
      </c>
      <c r="K3421">
        <v>1628.96</v>
      </c>
    </row>
    <row r="3422" spans="1:11" x14ac:dyDescent="0.25">
      <c r="A3422" s="7">
        <v>45323</v>
      </c>
      <c r="B3422" s="2" t="s">
        <v>5</v>
      </c>
      <c r="C3422" s="2" t="s">
        <v>14</v>
      </c>
      <c r="D3422" s="2">
        <v>5100</v>
      </c>
      <c r="E3422" s="2">
        <v>12605.34</v>
      </c>
      <c r="G3422" s="1">
        <v>45323</v>
      </c>
      <c r="H3422" t="s">
        <v>5</v>
      </c>
      <c r="I3422" t="s">
        <v>14</v>
      </c>
      <c r="J3422">
        <v>5100</v>
      </c>
      <c r="K3422">
        <v>12605.34</v>
      </c>
    </row>
    <row r="3423" spans="1:11" x14ac:dyDescent="0.25">
      <c r="A3423" s="7">
        <v>45323</v>
      </c>
      <c r="B3423" s="2" t="s">
        <v>5</v>
      </c>
      <c r="C3423" s="2" t="s">
        <v>14</v>
      </c>
      <c r="D3423" s="2">
        <v>5130</v>
      </c>
      <c r="E3423" s="2">
        <v>727.38</v>
      </c>
      <c r="G3423" s="1">
        <v>45323</v>
      </c>
      <c r="H3423" t="s">
        <v>5</v>
      </c>
      <c r="I3423" t="s">
        <v>14</v>
      </c>
      <c r="J3423">
        <v>5130</v>
      </c>
      <c r="K3423">
        <v>727.38</v>
      </c>
    </row>
    <row r="3424" spans="1:11" x14ac:dyDescent="0.25">
      <c r="A3424" s="7">
        <v>45323</v>
      </c>
      <c r="B3424" s="2" t="s">
        <v>5</v>
      </c>
      <c r="C3424" s="2" t="s">
        <v>14</v>
      </c>
      <c r="D3424" s="2">
        <v>5140</v>
      </c>
      <c r="E3424" s="2">
        <v>319.05</v>
      </c>
      <c r="G3424" s="1">
        <v>45323</v>
      </c>
      <c r="H3424" t="s">
        <v>5</v>
      </c>
      <c r="I3424" t="s">
        <v>14</v>
      </c>
      <c r="J3424">
        <v>5140</v>
      </c>
      <c r="K3424">
        <v>319.05</v>
      </c>
    </row>
    <row r="3425" spans="1:11" x14ac:dyDescent="0.25">
      <c r="A3425" s="7">
        <v>45323</v>
      </c>
      <c r="B3425" s="2" t="s">
        <v>5</v>
      </c>
      <c r="C3425" s="2" t="s">
        <v>14</v>
      </c>
      <c r="D3425" s="2">
        <v>5200</v>
      </c>
      <c r="E3425" s="2">
        <v>726.61</v>
      </c>
      <c r="G3425" s="1">
        <v>45323</v>
      </c>
      <c r="H3425" t="s">
        <v>5</v>
      </c>
      <c r="I3425" t="s">
        <v>14</v>
      </c>
      <c r="J3425">
        <v>5200</v>
      </c>
      <c r="K3425">
        <v>726.61</v>
      </c>
    </row>
    <row r="3426" spans="1:11" x14ac:dyDescent="0.25">
      <c r="A3426" s="7">
        <v>45323</v>
      </c>
      <c r="B3426" s="2" t="s">
        <v>5</v>
      </c>
      <c r="C3426" s="2" t="s">
        <v>14</v>
      </c>
      <c r="D3426" s="2">
        <v>5300</v>
      </c>
      <c r="E3426" s="2">
        <v>14511.81</v>
      </c>
      <c r="G3426" s="1">
        <v>45323</v>
      </c>
      <c r="H3426" t="s">
        <v>5</v>
      </c>
      <c r="I3426" t="s">
        <v>14</v>
      </c>
      <c r="J3426">
        <v>5300</v>
      </c>
      <c r="K3426">
        <v>14511.81</v>
      </c>
    </row>
    <row r="3427" spans="1:11" x14ac:dyDescent="0.25">
      <c r="A3427" s="7">
        <v>45323</v>
      </c>
      <c r="B3427" s="2" t="s">
        <v>5</v>
      </c>
      <c r="C3427" s="2" t="s">
        <v>14</v>
      </c>
      <c r="D3427" s="2">
        <v>5400</v>
      </c>
      <c r="E3427" s="2">
        <v>391.03</v>
      </c>
      <c r="G3427" s="1">
        <v>45323</v>
      </c>
      <c r="H3427" t="s">
        <v>5</v>
      </c>
      <c r="I3427" t="s">
        <v>14</v>
      </c>
      <c r="J3427">
        <v>5400</v>
      </c>
      <c r="K3427">
        <v>391.03</v>
      </c>
    </row>
    <row r="3428" spans="1:11" x14ac:dyDescent="0.25">
      <c r="A3428" s="7">
        <v>45323</v>
      </c>
      <c r="B3428" s="2" t="s">
        <v>5</v>
      </c>
      <c r="C3428" s="2" t="s">
        <v>14</v>
      </c>
      <c r="D3428" s="2">
        <v>5500</v>
      </c>
      <c r="E3428" s="2">
        <v>11057.83</v>
      </c>
      <c r="G3428" s="1">
        <v>45323</v>
      </c>
      <c r="H3428" t="s">
        <v>5</v>
      </c>
      <c r="I3428" t="s">
        <v>14</v>
      </c>
      <c r="J3428">
        <v>5500</v>
      </c>
      <c r="K3428">
        <v>11057.83</v>
      </c>
    </row>
    <row r="3429" spans="1:11" x14ac:dyDescent="0.25">
      <c r="A3429" s="7">
        <v>45323</v>
      </c>
      <c r="B3429" s="2" t="s">
        <v>5</v>
      </c>
      <c r="C3429" s="2" t="s">
        <v>14</v>
      </c>
      <c r="D3429" s="2">
        <v>5700</v>
      </c>
      <c r="E3429" s="2">
        <v>1489.34</v>
      </c>
      <c r="G3429" s="1">
        <v>45323</v>
      </c>
      <c r="H3429" t="s">
        <v>5</v>
      </c>
      <c r="I3429" t="s">
        <v>14</v>
      </c>
      <c r="J3429">
        <v>5700</v>
      </c>
      <c r="K3429">
        <v>1489.34</v>
      </c>
    </row>
    <row r="3430" spans="1:11" x14ac:dyDescent="0.25">
      <c r="A3430" s="7">
        <v>45323</v>
      </c>
      <c r="B3430" s="2" t="s">
        <v>5</v>
      </c>
      <c r="C3430" s="2" t="s">
        <v>14</v>
      </c>
      <c r="D3430" s="2">
        <v>5800</v>
      </c>
      <c r="E3430" s="2">
        <v>596.28</v>
      </c>
      <c r="G3430" s="1">
        <v>45323</v>
      </c>
      <c r="H3430" t="s">
        <v>5</v>
      </c>
      <c r="I3430" t="s">
        <v>14</v>
      </c>
      <c r="J3430">
        <v>5800</v>
      </c>
      <c r="K3430">
        <v>596.28</v>
      </c>
    </row>
    <row r="3431" spans="1:11" x14ac:dyDescent="0.25">
      <c r="A3431" s="7">
        <v>45323</v>
      </c>
      <c r="B3431" s="2" t="s">
        <v>5</v>
      </c>
      <c r="C3431" s="2" t="s">
        <v>14</v>
      </c>
      <c r="D3431" s="2">
        <v>6000</v>
      </c>
      <c r="E3431" s="2">
        <v>307.64999999999998</v>
      </c>
      <c r="G3431" s="1">
        <v>45323</v>
      </c>
      <c r="H3431" t="s">
        <v>5</v>
      </c>
      <c r="I3431" t="s">
        <v>14</v>
      </c>
      <c r="J3431">
        <v>6000</v>
      </c>
      <c r="K3431">
        <v>307.64999999999998</v>
      </c>
    </row>
    <row r="3432" spans="1:11" x14ac:dyDescent="0.25">
      <c r="A3432" s="7">
        <v>45323</v>
      </c>
      <c r="B3432" s="2" t="s">
        <v>5</v>
      </c>
      <c r="C3432" s="2" t="s">
        <v>14</v>
      </c>
      <c r="D3432" s="2">
        <v>6200</v>
      </c>
      <c r="E3432" s="2">
        <v>1411.5</v>
      </c>
      <c r="G3432" s="1">
        <v>45323</v>
      </c>
      <c r="H3432" t="s">
        <v>5</v>
      </c>
      <c r="I3432" t="s">
        <v>14</v>
      </c>
      <c r="J3432">
        <v>6200</v>
      </c>
      <c r="K3432">
        <v>1411.5</v>
      </c>
    </row>
    <row r="3433" spans="1:11" x14ac:dyDescent="0.25">
      <c r="A3433" s="7">
        <v>45323</v>
      </c>
      <c r="B3433" s="2" t="s">
        <v>5</v>
      </c>
      <c r="C3433" s="2" t="s">
        <v>14</v>
      </c>
      <c r="D3433" s="2">
        <v>6400</v>
      </c>
      <c r="E3433" s="2">
        <v>2081.5500000000002</v>
      </c>
      <c r="G3433" s="1">
        <v>45323</v>
      </c>
      <c r="H3433" t="s">
        <v>5</v>
      </c>
      <c r="I3433" t="s">
        <v>14</v>
      </c>
      <c r="J3433">
        <v>6400</v>
      </c>
      <c r="K3433">
        <v>2081.5500000000002</v>
      </c>
    </row>
    <row r="3434" spans="1:11" x14ac:dyDescent="0.25">
      <c r="A3434" s="7">
        <v>45323</v>
      </c>
      <c r="B3434" s="2" t="s">
        <v>5</v>
      </c>
      <c r="C3434" s="2" t="s">
        <v>14</v>
      </c>
      <c r="D3434" s="2">
        <v>6410</v>
      </c>
      <c r="E3434" s="2">
        <v>1482.98</v>
      </c>
      <c r="G3434" s="1">
        <v>45323</v>
      </c>
      <c r="H3434" t="s">
        <v>5</v>
      </c>
      <c r="I3434" t="s">
        <v>14</v>
      </c>
      <c r="J3434">
        <v>6410</v>
      </c>
      <c r="K3434">
        <v>1482.98</v>
      </c>
    </row>
    <row r="3435" spans="1:11" x14ac:dyDescent="0.25">
      <c r="A3435" s="7">
        <v>45323</v>
      </c>
      <c r="B3435" s="2" t="s">
        <v>5</v>
      </c>
      <c r="C3435" s="2" t="s">
        <v>14</v>
      </c>
      <c r="D3435" s="2">
        <v>6420</v>
      </c>
      <c r="E3435" s="2">
        <v>1058.23</v>
      </c>
      <c r="G3435" s="1">
        <v>45323</v>
      </c>
      <c r="H3435" t="s">
        <v>5</v>
      </c>
      <c r="I3435" t="s">
        <v>14</v>
      </c>
      <c r="J3435">
        <v>6420</v>
      </c>
      <c r="K3435">
        <v>1058.23</v>
      </c>
    </row>
    <row r="3436" spans="1:11" x14ac:dyDescent="0.25">
      <c r="A3436" s="7">
        <v>45323</v>
      </c>
      <c r="B3436" s="2" t="s">
        <v>5</v>
      </c>
      <c r="C3436" s="2" t="s">
        <v>14</v>
      </c>
      <c r="D3436" s="2">
        <v>6500</v>
      </c>
      <c r="E3436" s="2">
        <v>1849.11</v>
      </c>
      <c r="G3436" s="1">
        <v>45323</v>
      </c>
      <c r="H3436" t="s">
        <v>5</v>
      </c>
      <c r="I3436" t="s">
        <v>14</v>
      </c>
      <c r="J3436">
        <v>6500</v>
      </c>
      <c r="K3436">
        <v>1849.11</v>
      </c>
    </row>
    <row r="3437" spans="1:11" x14ac:dyDescent="0.25">
      <c r="A3437" s="7">
        <v>45323</v>
      </c>
      <c r="B3437" s="2" t="s">
        <v>5</v>
      </c>
      <c r="C3437" s="2" t="s">
        <v>14</v>
      </c>
      <c r="D3437" s="2">
        <v>6600</v>
      </c>
      <c r="E3437" s="2">
        <v>3025.51</v>
      </c>
      <c r="G3437" s="1">
        <v>45323</v>
      </c>
      <c r="H3437" t="s">
        <v>5</v>
      </c>
      <c r="I3437" t="s">
        <v>14</v>
      </c>
      <c r="J3437">
        <v>6600</v>
      </c>
      <c r="K3437">
        <v>3025.51</v>
      </c>
    </row>
    <row r="3438" spans="1:11" x14ac:dyDescent="0.25">
      <c r="A3438" s="7">
        <v>45323</v>
      </c>
      <c r="B3438" s="2" t="s">
        <v>5</v>
      </c>
      <c r="C3438" s="2" t="s">
        <v>14</v>
      </c>
      <c r="D3438" s="2">
        <v>6610</v>
      </c>
      <c r="E3438" s="2">
        <v>1521.68</v>
      </c>
      <c r="G3438" s="1">
        <v>45323</v>
      </c>
      <c r="H3438" t="s">
        <v>5</v>
      </c>
      <c r="I3438" t="s">
        <v>14</v>
      </c>
      <c r="J3438">
        <v>6610</v>
      </c>
      <c r="K3438">
        <v>1521.68</v>
      </c>
    </row>
    <row r="3439" spans="1:11" x14ac:dyDescent="0.25">
      <c r="A3439" s="7">
        <v>45323</v>
      </c>
      <c r="B3439" s="2" t="s">
        <v>5</v>
      </c>
      <c r="C3439" s="2" t="s">
        <v>14</v>
      </c>
      <c r="D3439" s="2">
        <v>6620</v>
      </c>
      <c r="E3439" s="2">
        <v>604.27</v>
      </c>
      <c r="G3439" s="1">
        <v>45323</v>
      </c>
      <c r="H3439" t="s">
        <v>5</v>
      </c>
      <c r="I3439" t="s">
        <v>14</v>
      </c>
      <c r="J3439">
        <v>6620</v>
      </c>
      <c r="K3439">
        <v>604.27</v>
      </c>
    </row>
    <row r="3440" spans="1:11" x14ac:dyDescent="0.25">
      <c r="A3440" s="7">
        <v>45323</v>
      </c>
      <c r="B3440" s="2" t="s">
        <v>5</v>
      </c>
      <c r="C3440" s="2" t="s">
        <v>14</v>
      </c>
      <c r="D3440" s="2">
        <v>6700</v>
      </c>
      <c r="E3440" s="2">
        <v>304.39</v>
      </c>
      <c r="G3440" s="1">
        <v>45323</v>
      </c>
      <c r="H3440" t="s">
        <v>5</v>
      </c>
      <c r="I3440" t="s">
        <v>14</v>
      </c>
      <c r="J3440">
        <v>6700</v>
      </c>
      <c r="K3440">
        <v>304.39</v>
      </c>
    </row>
    <row r="3441" spans="1:11" x14ac:dyDescent="0.25">
      <c r="A3441" s="7">
        <v>45323</v>
      </c>
      <c r="B3441" s="2" t="s">
        <v>5</v>
      </c>
      <c r="C3441" s="2" t="s">
        <v>14</v>
      </c>
      <c r="D3441" s="2">
        <v>6999</v>
      </c>
      <c r="E3441" s="2">
        <v>997.12</v>
      </c>
      <c r="G3441" s="1">
        <v>45323</v>
      </c>
      <c r="H3441" t="s">
        <v>5</v>
      </c>
      <c r="I3441" t="s">
        <v>14</v>
      </c>
      <c r="J3441">
        <v>6999</v>
      </c>
      <c r="K3441">
        <v>997.12</v>
      </c>
    </row>
    <row r="3442" spans="1:11" x14ac:dyDescent="0.25">
      <c r="A3442" s="7">
        <v>45323</v>
      </c>
      <c r="B3442" s="2" t="s">
        <v>8</v>
      </c>
      <c r="C3442" s="2" t="s">
        <v>14</v>
      </c>
      <c r="D3442" s="2">
        <v>5100</v>
      </c>
      <c r="E3442" s="2">
        <v>12553.75</v>
      </c>
      <c r="G3442" s="1">
        <v>45323</v>
      </c>
      <c r="H3442" t="s">
        <v>8</v>
      </c>
      <c r="I3442" t="s">
        <v>14</v>
      </c>
      <c r="J3442">
        <v>5100</v>
      </c>
      <c r="K3442">
        <v>12553.75</v>
      </c>
    </row>
    <row r="3443" spans="1:11" x14ac:dyDescent="0.25">
      <c r="A3443" s="7">
        <v>45323</v>
      </c>
      <c r="B3443" s="2" t="s">
        <v>8</v>
      </c>
      <c r="C3443" s="2" t="s">
        <v>14</v>
      </c>
      <c r="D3443" s="2">
        <v>5130</v>
      </c>
      <c r="E3443" s="2">
        <v>709.43</v>
      </c>
      <c r="G3443" s="1">
        <v>45323</v>
      </c>
      <c r="H3443" t="s">
        <v>8</v>
      </c>
      <c r="I3443" t="s">
        <v>14</v>
      </c>
      <c r="J3443">
        <v>5130</v>
      </c>
      <c r="K3443">
        <v>709.43</v>
      </c>
    </row>
    <row r="3444" spans="1:11" x14ac:dyDescent="0.25">
      <c r="A3444" s="7">
        <v>45323</v>
      </c>
      <c r="B3444" s="2" t="s">
        <v>8</v>
      </c>
      <c r="C3444" s="2" t="s">
        <v>14</v>
      </c>
      <c r="D3444" s="2">
        <v>5140</v>
      </c>
      <c r="E3444" s="2">
        <v>301.57</v>
      </c>
      <c r="G3444" s="1">
        <v>45323</v>
      </c>
      <c r="H3444" t="s">
        <v>8</v>
      </c>
      <c r="I3444" t="s">
        <v>14</v>
      </c>
      <c r="J3444">
        <v>5140</v>
      </c>
      <c r="K3444">
        <v>301.57</v>
      </c>
    </row>
    <row r="3445" spans="1:11" x14ac:dyDescent="0.25">
      <c r="A3445" s="7">
        <v>45323</v>
      </c>
      <c r="B3445" s="2" t="s">
        <v>8</v>
      </c>
      <c r="C3445" s="2" t="s">
        <v>14</v>
      </c>
      <c r="D3445" s="2">
        <v>5200</v>
      </c>
      <c r="E3445" s="2">
        <v>690.3</v>
      </c>
      <c r="G3445" s="1">
        <v>45323</v>
      </c>
      <c r="H3445" t="s">
        <v>8</v>
      </c>
      <c r="I3445" t="s">
        <v>14</v>
      </c>
      <c r="J3445">
        <v>5200</v>
      </c>
      <c r="K3445">
        <v>690.3</v>
      </c>
    </row>
    <row r="3446" spans="1:11" x14ac:dyDescent="0.25">
      <c r="A3446" s="7">
        <v>45323</v>
      </c>
      <c r="B3446" s="2" t="s">
        <v>8</v>
      </c>
      <c r="C3446" s="2" t="s">
        <v>14</v>
      </c>
      <c r="D3446" s="2">
        <v>5300</v>
      </c>
      <c r="E3446" s="2">
        <v>15117.5</v>
      </c>
      <c r="G3446" s="1">
        <v>45323</v>
      </c>
      <c r="H3446" t="s">
        <v>8</v>
      </c>
      <c r="I3446" t="s">
        <v>14</v>
      </c>
      <c r="J3446">
        <v>5300</v>
      </c>
      <c r="K3446">
        <v>15117.5</v>
      </c>
    </row>
    <row r="3447" spans="1:11" x14ac:dyDescent="0.25">
      <c r="A3447" s="7">
        <v>45323</v>
      </c>
      <c r="B3447" s="2" t="s">
        <v>8</v>
      </c>
      <c r="C3447" s="2" t="s">
        <v>14</v>
      </c>
      <c r="D3447" s="2">
        <v>5400</v>
      </c>
      <c r="E3447" s="2">
        <v>406.38</v>
      </c>
      <c r="G3447" s="1">
        <v>45323</v>
      </c>
      <c r="H3447" t="s">
        <v>8</v>
      </c>
      <c r="I3447" t="s">
        <v>14</v>
      </c>
      <c r="J3447">
        <v>5400</v>
      </c>
      <c r="K3447">
        <v>406.38</v>
      </c>
    </row>
    <row r="3448" spans="1:11" x14ac:dyDescent="0.25">
      <c r="A3448" s="7">
        <v>45323</v>
      </c>
      <c r="B3448" s="2" t="s">
        <v>8</v>
      </c>
      <c r="C3448" s="2" t="s">
        <v>14</v>
      </c>
      <c r="D3448" s="2">
        <v>5500</v>
      </c>
      <c r="E3448" s="2">
        <v>11667.95</v>
      </c>
      <c r="G3448" s="1">
        <v>45323</v>
      </c>
      <c r="H3448" t="s">
        <v>8</v>
      </c>
      <c r="I3448" t="s">
        <v>14</v>
      </c>
      <c r="J3448">
        <v>5500</v>
      </c>
      <c r="K3448">
        <v>11667.95</v>
      </c>
    </row>
    <row r="3449" spans="1:11" x14ac:dyDescent="0.25">
      <c r="A3449" s="7">
        <v>45323</v>
      </c>
      <c r="B3449" s="2" t="s">
        <v>8</v>
      </c>
      <c r="C3449" s="2" t="s">
        <v>14</v>
      </c>
      <c r="D3449" s="2">
        <v>5700</v>
      </c>
      <c r="E3449" s="2">
        <v>1416.01</v>
      </c>
      <c r="G3449" s="1">
        <v>45323</v>
      </c>
      <c r="H3449" t="s">
        <v>8</v>
      </c>
      <c r="I3449" t="s">
        <v>14</v>
      </c>
      <c r="J3449">
        <v>5700</v>
      </c>
      <c r="K3449">
        <v>1416.01</v>
      </c>
    </row>
    <row r="3450" spans="1:11" x14ac:dyDescent="0.25">
      <c r="A3450" s="7">
        <v>45323</v>
      </c>
      <c r="B3450" s="2" t="s">
        <v>8</v>
      </c>
      <c r="C3450" s="2" t="s">
        <v>14</v>
      </c>
      <c r="D3450" s="2">
        <v>5800</v>
      </c>
      <c r="E3450" s="2">
        <v>606.77</v>
      </c>
      <c r="G3450" s="1">
        <v>45323</v>
      </c>
      <c r="H3450" t="s">
        <v>8</v>
      </c>
      <c r="I3450" t="s">
        <v>14</v>
      </c>
      <c r="J3450">
        <v>5800</v>
      </c>
      <c r="K3450">
        <v>606.77</v>
      </c>
    </row>
    <row r="3451" spans="1:11" x14ac:dyDescent="0.25">
      <c r="A3451" s="7">
        <v>45323</v>
      </c>
      <c r="B3451" s="2" t="s">
        <v>8</v>
      </c>
      <c r="C3451" s="2" t="s">
        <v>14</v>
      </c>
      <c r="D3451" s="2">
        <v>6000</v>
      </c>
      <c r="E3451" s="2">
        <v>296.5</v>
      </c>
      <c r="G3451" s="1">
        <v>45323</v>
      </c>
      <c r="H3451" t="s">
        <v>8</v>
      </c>
      <c r="I3451" t="s">
        <v>14</v>
      </c>
      <c r="J3451">
        <v>6000</v>
      </c>
      <c r="K3451">
        <v>296.5</v>
      </c>
    </row>
    <row r="3452" spans="1:11" x14ac:dyDescent="0.25">
      <c r="A3452" s="7">
        <v>45323</v>
      </c>
      <c r="B3452" s="2" t="s">
        <v>8</v>
      </c>
      <c r="C3452" s="2" t="s">
        <v>14</v>
      </c>
      <c r="D3452" s="2">
        <v>6200</v>
      </c>
      <c r="E3452" s="2">
        <v>1492.71</v>
      </c>
      <c r="G3452" s="1">
        <v>45323</v>
      </c>
      <c r="H3452" t="s">
        <v>8</v>
      </c>
      <c r="I3452" t="s">
        <v>14</v>
      </c>
      <c r="J3452">
        <v>6200</v>
      </c>
      <c r="K3452">
        <v>1492.71</v>
      </c>
    </row>
    <row r="3453" spans="1:11" x14ac:dyDescent="0.25">
      <c r="A3453" s="7">
        <v>45323</v>
      </c>
      <c r="B3453" s="2" t="s">
        <v>8</v>
      </c>
      <c r="C3453" s="2" t="s">
        <v>14</v>
      </c>
      <c r="D3453" s="2">
        <v>6400</v>
      </c>
      <c r="E3453" s="2">
        <v>2225.63</v>
      </c>
      <c r="G3453" s="1">
        <v>45323</v>
      </c>
      <c r="H3453" t="s">
        <v>8</v>
      </c>
      <c r="I3453" t="s">
        <v>14</v>
      </c>
      <c r="J3453">
        <v>6400</v>
      </c>
      <c r="K3453">
        <v>2225.63</v>
      </c>
    </row>
    <row r="3454" spans="1:11" x14ac:dyDescent="0.25">
      <c r="A3454" s="7">
        <v>45323</v>
      </c>
      <c r="B3454" s="2" t="s">
        <v>8</v>
      </c>
      <c r="C3454" s="2" t="s">
        <v>14</v>
      </c>
      <c r="D3454" s="2">
        <v>6410</v>
      </c>
      <c r="E3454" s="2">
        <v>1467.06</v>
      </c>
      <c r="G3454" s="1">
        <v>45323</v>
      </c>
      <c r="H3454" t="s">
        <v>8</v>
      </c>
      <c r="I3454" t="s">
        <v>14</v>
      </c>
      <c r="J3454">
        <v>6410</v>
      </c>
      <c r="K3454">
        <v>1467.06</v>
      </c>
    </row>
    <row r="3455" spans="1:11" x14ac:dyDescent="0.25">
      <c r="A3455" s="7">
        <v>45323</v>
      </c>
      <c r="B3455" s="2" t="s">
        <v>8</v>
      </c>
      <c r="C3455" s="2" t="s">
        <v>14</v>
      </c>
      <c r="D3455" s="2">
        <v>6420</v>
      </c>
      <c r="E3455" s="2">
        <v>1173.1199999999999</v>
      </c>
      <c r="G3455" s="1">
        <v>45323</v>
      </c>
      <c r="H3455" t="s">
        <v>8</v>
      </c>
      <c r="I3455" t="s">
        <v>14</v>
      </c>
      <c r="J3455">
        <v>6420</v>
      </c>
      <c r="K3455">
        <v>1173.1199999999999</v>
      </c>
    </row>
    <row r="3456" spans="1:11" x14ac:dyDescent="0.25">
      <c r="A3456" s="7">
        <v>45323</v>
      </c>
      <c r="B3456" s="2" t="s">
        <v>8</v>
      </c>
      <c r="C3456" s="2" t="s">
        <v>14</v>
      </c>
      <c r="D3456" s="2">
        <v>6500</v>
      </c>
      <c r="E3456" s="2">
        <v>1842.11</v>
      </c>
      <c r="G3456" s="1">
        <v>45323</v>
      </c>
      <c r="H3456" t="s">
        <v>8</v>
      </c>
      <c r="I3456" t="s">
        <v>14</v>
      </c>
      <c r="J3456">
        <v>6500</v>
      </c>
      <c r="K3456">
        <v>1842.11</v>
      </c>
    </row>
    <row r="3457" spans="1:11" x14ac:dyDescent="0.25">
      <c r="A3457" s="7">
        <v>45323</v>
      </c>
      <c r="B3457" s="2" t="s">
        <v>8</v>
      </c>
      <c r="C3457" s="2" t="s">
        <v>14</v>
      </c>
      <c r="D3457" s="2">
        <v>6600</v>
      </c>
      <c r="E3457" s="2">
        <v>3092.73</v>
      </c>
      <c r="G3457" s="1">
        <v>45323</v>
      </c>
      <c r="H3457" t="s">
        <v>8</v>
      </c>
      <c r="I3457" t="s">
        <v>14</v>
      </c>
      <c r="J3457">
        <v>6600</v>
      </c>
      <c r="K3457">
        <v>3092.73</v>
      </c>
    </row>
    <row r="3458" spans="1:11" x14ac:dyDescent="0.25">
      <c r="A3458" s="7">
        <v>45323</v>
      </c>
      <c r="B3458" s="2" t="s">
        <v>8</v>
      </c>
      <c r="C3458" s="2" t="s">
        <v>14</v>
      </c>
      <c r="D3458" s="2">
        <v>6610</v>
      </c>
      <c r="E3458" s="2">
        <v>1427.81</v>
      </c>
      <c r="G3458" s="1">
        <v>45323</v>
      </c>
      <c r="H3458" t="s">
        <v>8</v>
      </c>
      <c r="I3458" t="s">
        <v>14</v>
      </c>
      <c r="J3458">
        <v>6610</v>
      </c>
      <c r="K3458">
        <v>1427.81</v>
      </c>
    </row>
    <row r="3459" spans="1:11" x14ac:dyDescent="0.25">
      <c r="A3459" s="7">
        <v>45323</v>
      </c>
      <c r="B3459" s="2" t="s">
        <v>8</v>
      </c>
      <c r="C3459" s="2" t="s">
        <v>14</v>
      </c>
      <c r="D3459" s="2">
        <v>6620</v>
      </c>
      <c r="E3459" s="2">
        <v>595.72</v>
      </c>
      <c r="G3459" s="1">
        <v>45323</v>
      </c>
      <c r="H3459" t="s">
        <v>8</v>
      </c>
      <c r="I3459" t="s">
        <v>14</v>
      </c>
      <c r="J3459">
        <v>6620</v>
      </c>
      <c r="K3459">
        <v>595.72</v>
      </c>
    </row>
    <row r="3460" spans="1:11" x14ac:dyDescent="0.25">
      <c r="A3460" s="7">
        <v>45323</v>
      </c>
      <c r="B3460" s="2" t="s">
        <v>8</v>
      </c>
      <c r="C3460" s="2" t="s">
        <v>14</v>
      </c>
      <c r="D3460" s="2">
        <v>6700</v>
      </c>
      <c r="E3460" s="2">
        <v>409.18</v>
      </c>
      <c r="G3460" s="1">
        <v>45323</v>
      </c>
      <c r="H3460" t="s">
        <v>8</v>
      </c>
      <c r="I3460" t="s">
        <v>14</v>
      </c>
      <c r="J3460">
        <v>6700</v>
      </c>
      <c r="K3460">
        <v>409.18</v>
      </c>
    </row>
    <row r="3461" spans="1:11" x14ac:dyDescent="0.25">
      <c r="A3461" s="7">
        <v>45323</v>
      </c>
      <c r="B3461" s="2" t="s">
        <v>8</v>
      </c>
      <c r="C3461" s="2" t="s">
        <v>14</v>
      </c>
      <c r="D3461" s="2">
        <v>6999</v>
      </c>
      <c r="E3461" s="2">
        <v>1025.25</v>
      </c>
      <c r="G3461" s="1">
        <v>45323</v>
      </c>
      <c r="H3461" t="s">
        <v>8</v>
      </c>
      <c r="I3461" t="s">
        <v>14</v>
      </c>
      <c r="J3461">
        <v>6999</v>
      </c>
      <c r="K3461">
        <v>1025.25</v>
      </c>
    </row>
    <row r="3462" spans="1:11" x14ac:dyDescent="0.25">
      <c r="A3462" s="7">
        <v>45323</v>
      </c>
      <c r="B3462" s="2" t="s">
        <v>9</v>
      </c>
      <c r="C3462" s="2" t="s">
        <v>14</v>
      </c>
      <c r="D3462" s="2">
        <v>5100</v>
      </c>
      <c r="E3462" s="2">
        <v>12071.87</v>
      </c>
      <c r="G3462" s="1">
        <v>45323</v>
      </c>
      <c r="H3462" t="s">
        <v>9</v>
      </c>
      <c r="I3462" t="s">
        <v>14</v>
      </c>
      <c r="J3462">
        <v>5100</v>
      </c>
      <c r="K3462">
        <v>12071.87</v>
      </c>
    </row>
    <row r="3463" spans="1:11" x14ac:dyDescent="0.25">
      <c r="A3463" s="7">
        <v>45323</v>
      </c>
      <c r="B3463" s="2" t="s">
        <v>9</v>
      </c>
      <c r="C3463" s="2" t="s">
        <v>14</v>
      </c>
      <c r="D3463" s="2">
        <v>5130</v>
      </c>
      <c r="E3463" s="2">
        <v>811.75</v>
      </c>
      <c r="G3463" s="1">
        <v>45323</v>
      </c>
      <c r="H3463" t="s">
        <v>9</v>
      </c>
      <c r="I3463" t="s">
        <v>14</v>
      </c>
      <c r="J3463">
        <v>5130</v>
      </c>
      <c r="K3463">
        <v>811.75</v>
      </c>
    </row>
    <row r="3464" spans="1:11" x14ac:dyDescent="0.25">
      <c r="A3464" s="7">
        <v>45323</v>
      </c>
      <c r="B3464" s="2" t="s">
        <v>9</v>
      </c>
      <c r="C3464" s="2" t="s">
        <v>14</v>
      </c>
      <c r="D3464" s="2">
        <v>5140</v>
      </c>
      <c r="E3464" s="2">
        <v>290.63</v>
      </c>
      <c r="G3464" s="1">
        <v>45323</v>
      </c>
      <c r="H3464" t="s">
        <v>9</v>
      </c>
      <c r="I3464" t="s">
        <v>14</v>
      </c>
      <c r="J3464">
        <v>5140</v>
      </c>
      <c r="K3464">
        <v>290.63</v>
      </c>
    </row>
    <row r="3465" spans="1:11" x14ac:dyDescent="0.25">
      <c r="A3465" s="7">
        <v>45323</v>
      </c>
      <c r="B3465" s="2" t="s">
        <v>9</v>
      </c>
      <c r="C3465" s="2" t="s">
        <v>14</v>
      </c>
      <c r="D3465" s="2">
        <v>5200</v>
      </c>
      <c r="E3465" s="2">
        <v>716.31</v>
      </c>
      <c r="G3465" s="1">
        <v>45323</v>
      </c>
      <c r="H3465" t="s">
        <v>9</v>
      </c>
      <c r="I3465" t="s">
        <v>14</v>
      </c>
      <c r="J3465">
        <v>5200</v>
      </c>
      <c r="K3465">
        <v>716.31</v>
      </c>
    </row>
    <row r="3466" spans="1:11" x14ac:dyDescent="0.25">
      <c r="A3466" s="7">
        <v>45323</v>
      </c>
      <c r="B3466" s="2" t="s">
        <v>9</v>
      </c>
      <c r="C3466" s="2" t="s">
        <v>14</v>
      </c>
      <c r="D3466" s="2">
        <v>5300</v>
      </c>
      <c r="E3466" s="2">
        <v>11386.28</v>
      </c>
      <c r="G3466" s="1">
        <v>45323</v>
      </c>
      <c r="H3466" t="s">
        <v>9</v>
      </c>
      <c r="I3466" t="s">
        <v>14</v>
      </c>
      <c r="J3466">
        <v>5300</v>
      </c>
      <c r="K3466">
        <v>11386.28</v>
      </c>
    </row>
    <row r="3467" spans="1:11" x14ac:dyDescent="0.25">
      <c r="A3467" s="7">
        <v>45323</v>
      </c>
      <c r="B3467" s="2" t="s">
        <v>9</v>
      </c>
      <c r="C3467" s="2" t="s">
        <v>14</v>
      </c>
      <c r="D3467" s="2">
        <v>5400</v>
      </c>
      <c r="E3467" s="2">
        <v>413.48</v>
      </c>
      <c r="G3467" s="1">
        <v>45323</v>
      </c>
      <c r="H3467" t="s">
        <v>9</v>
      </c>
      <c r="I3467" t="s">
        <v>14</v>
      </c>
      <c r="J3467">
        <v>5400</v>
      </c>
      <c r="K3467">
        <v>413.48</v>
      </c>
    </row>
    <row r="3468" spans="1:11" x14ac:dyDescent="0.25">
      <c r="A3468" s="7">
        <v>45323</v>
      </c>
      <c r="B3468" s="2" t="s">
        <v>9</v>
      </c>
      <c r="C3468" s="2" t="s">
        <v>14</v>
      </c>
      <c r="D3468" s="2">
        <v>5500</v>
      </c>
      <c r="E3468" s="2">
        <v>11784.39</v>
      </c>
      <c r="G3468" s="1">
        <v>45323</v>
      </c>
      <c r="H3468" t="s">
        <v>9</v>
      </c>
      <c r="I3468" t="s">
        <v>14</v>
      </c>
      <c r="J3468">
        <v>5500</v>
      </c>
      <c r="K3468">
        <v>11784.39</v>
      </c>
    </row>
    <row r="3469" spans="1:11" x14ac:dyDescent="0.25">
      <c r="A3469" s="7">
        <v>45323</v>
      </c>
      <c r="B3469" s="2" t="s">
        <v>9</v>
      </c>
      <c r="C3469" s="2" t="s">
        <v>14</v>
      </c>
      <c r="D3469" s="2">
        <v>5700</v>
      </c>
      <c r="E3469" s="2">
        <v>1574.77</v>
      </c>
      <c r="G3469" s="1">
        <v>45323</v>
      </c>
      <c r="H3469" t="s">
        <v>9</v>
      </c>
      <c r="I3469" t="s">
        <v>14</v>
      </c>
      <c r="J3469">
        <v>5700</v>
      </c>
      <c r="K3469">
        <v>1574.77</v>
      </c>
    </row>
    <row r="3470" spans="1:11" x14ac:dyDescent="0.25">
      <c r="A3470" s="7">
        <v>45323</v>
      </c>
      <c r="B3470" s="2" t="s">
        <v>9</v>
      </c>
      <c r="C3470" s="2" t="s">
        <v>14</v>
      </c>
      <c r="D3470" s="2">
        <v>5800</v>
      </c>
      <c r="E3470" s="2">
        <v>620.51</v>
      </c>
      <c r="G3470" s="1">
        <v>45323</v>
      </c>
      <c r="H3470" t="s">
        <v>9</v>
      </c>
      <c r="I3470" t="s">
        <v>14</v>
      </c>
      <c r="J3470">
        <v>5800</v>
      </c>
      <c r="K3470">
        <v>620.51</v>
      </c>
    </row>
    <row r="3471" spans="1:11" x14ac:dyDescent="0.25">
      <c r="A3471" s="7">
        <v>45323</v>
      </c>
      <c r="B3471" s="2" t="s">
        <v>9</v>
      </c>
      <c r="C3471" s="2" t="s">
        <v>14</v>
      </c>
      <c r="D3471" s="2">
        <v>6000</v>
      </c>
      <c r="E3471" s="2">
        <v>303.91000000000003</v>
      </c>
      <c r="G3471" s="1">
        <v>45323</v>
      </c>
      <c r="H3471" t="s">
        <v>9</v>
      </c>
      <c r="I3471" t="s">
        <v>14</v>
      </c>
      <c r="J3471">
        <v>6000</v>
      </c>
      <c r="K3471">
        <v>303.91000000000003</v>
      </c>
    </row>
    <row r="3472" spans="1:11" x14ac:dyDescent="0.25">
      <c r="A3472" s="7">
        <v>45323</v>
      </c>
      <c r="B3472" s="2" t="s">
        <v>9</v>
      </c>
      <c r="C3472" s="2" t="s">
        <v>14</v>
      </c>
      <c r="D3472" s="2">
        <v>6200</v>
      </c>
      <c r="E3472" s="2">
        <v>1542.43</v>
      </c>
      <c r="G3472" s="1">
        <v>45323</v>
      </c>
      <c r="H3472" t="s">
        <v>9</v>
      </c>
      <c r="I3472" t="s">
        <v>14</v>
      </c>
      <c r="J3472">
        <v>6200</v>
      </c>
      <c r="K3472">
        <v>1542.43</v>
      </c>
    </row>
    <row r="3473" spans="1:11" x14ac:dyDescent="0.25">
      <c r="A3473" s="7">
        <v>45323</v>
      </c>
      <c r="B3473" s="2" t="s">
        <v>9</v>
      </c>
      <c r="C3473" s="2" t="s">
        <v>14</v>
      </c>
      <c r="D3473" s="2">
        <v>6400</v>
      </c>
      <c r="E3473" s="2">
        <v>2133.41</v>
      </c>
      <c r="G3473" s="1">
        <v>45323</v>
      </c>
      <c r="H3473" t="s">
        <v>9</v>
      </c>
      <c r="I3473" t="s">
        <v>14</v>
      </c>
      <c r="J3473">
        <v>6400</v>
      </c>
      <c r="K3473">
        <v>2133.41</v>
      </c>
    </row>
    <row r="3474" spans="1:11" x14ac:dyDescent="0.25">
      <c r="A3474" s="7">
        <v>45323</v>
      </c>
      <c r="B3474" s="2" t="s">
        <v>9</v>
      </c>
      <c r="C3474" s="2" t="s">
        <v>14</v>
      </c>
      <c r="D3474" s="2">
        <v>6410</v>
      </c>
      <c r="E3474" s="2">
        <v>1664.66</v>
      </c>
      <c r="G3474" s="1">
        <v>45323</v>
      </c>
      <c r="H3474" t="s">
        <v>9</v>
      </c>
      <c r="I3474" t="s">
        <v>14</v>
      </c>
      <c r="J3474">
        <v>6410</v>
      </c>
      <c r="K3474">
        <v>1664.66</v>
      </c>
    </row>
    <row r="3475" spans="1:11" x14ac:dyDescent="0.25">
      <c r="A3475" s="7">
        <v>45323</v>
      </c>
      <c r="B3475" s="2" t="s">
        <v>9</v>
      </c>
      <c r="C3475" s="2" t="s">
        <v>14</v>
      </c>
      <c r="D3475" s="2">
        <v>6420</v>
      </c>
      <c r="E3475" s="2">
        <v>1187.96</v>
      </c>
      <c r="G3475" s="1">
        <v>45323</v>
      </c>
      <c r="H3475" t="s">
        <v>9</v>
      </c>
      <c r="I3475" t="s">
        <v>14</v>
      </c>
      <c r="J3475">
        <v>6420</v>
      </c>
      <c r="K3475">
        <v>1187.96</v>
      </c>
    </row>
    <row r="3476" spans="1:11" x14ac:dyDescent="0.25">
      <c r="A3476" s="7">
        <v>45323</v>
      </c>
      <c r="B3476" s="2" t="s">
        <v>9</v>
      </c>
      <c r="C3476" s="2" t="s">
        <v>14</v>
      </c>
      <c r="D3476" s="2">
        <v>6500</v>
      </c>
      <c r="E3476" s="2">
        <v>1941.17</v>
      </c>
      <c r="G3476" s="1">
        <v>45323</v>
      </c>
      <c r="H3476" t="s">
        <v>9</v>
      </c>
      <c r="I3476" t="s">
        <v>14</v>
      </c>
      <c r="J3476">
        <v>6500</v>
      </c>
      <c r="K3476">
        <v>1941.17</v>
      </c>
    </row>
    <row r="3477" spans="1:11" x14ac:dyDescent="0.25">
      <c r="A3477" s="7">
        <v>45323</v>
      </c>
      <c r="B3477" s="2" t="s">
        <v>9</v>
      </c>
      <c r="C3477" s="2" t="s">
        <v>14</v>
      </c>
      <c r="D3477" s="2">
        <v>6600</v>
      </c>
      <c r="E3477" s="2">
        <v>3192.07</v>
      </c>
      <c r="G3477" s="1">
        <v>45323</v>
      </c>
      <c r="H3477" t="s">
        <v>9</v>
      </c>
      <c r="I3477" t="s">
        <v>14</v>
      </c>
      <c r="J3477">
        <v>6600</v>
      </c>
      <c r="K3477">
        <v>3192.07</v>
      </c>
    </row>
    <row r="3478" spans="1:11" x14ac:dyDescent="0.25">
      <c r="A3478" s="7">
        <v>45323</v>
      </c>
      <c r="B3478" s="2" t="s">
        <v>9</v>
      </c>
      <c r="C3478" s="2" t="s">
        <v>14</v>
      </c>
      <c r="D3478" s="2">
        <v>6610</v>
      </c>
      <c r="E3478" s="2">
        <v>1556.17</v>
      </c>
      <c r="G3478" s="1">
        <v>45323</v>
      </c>
      <c r="H3478" t="s">
        <v>9</v>
      </c>
      <c r="I3478" t="s">
        <v>14</v>
      </c>
      <c r="J3478">
        <v>6610</v>
      </c>
      <c r="K3478">
        <v>1556.17</v>
      </c>
    </row>
    <row r="3479" spans="1:11" x14ac:dyDescent="0.25">
      <c r="A3479" s="7">
        <v>45323</v>
      </c>
      <c r="B3479" s="2" t="s">
        <v>9</v>
      </c>
      <c r="C3479" s="2" t="s">
        <v>14</v>
      </c>
      <c r="D3479" s="2">
        <v>6620</v>
      </c>
      <c r="E3479" s="2">
        <v>597.54999999999995</v>
      </c>
      <c r="G3479" s="1">
        <v>45323</v>
      </c>
      <c r="H3479" t="s">
        <v>9</v>
      </c>
      <c r="I3479" t="s">
        <v>14</v>
      </c>
      <c r="J3479">
        <v>6620</v>
      </c>
      <c r="K3479">
        <v>597.54999999999995</v>
      </c>
    </row>
    <row r="3480" spans="1:11" x14ac:dyDescent="0.25">
      <c r="A3480" s="7">
        <v>45323</v>
      </c>
      <c r="B3480" s="2" t="s">
        <v>9</v>
      </c>
      <c r="C3480" s="2" t="s">
        <v>14</v>
      </c>
      <c r="D3480" s="2">
        <v>6700</v>
      </c>
      <c r="E3480" s="2">
        <v>403.24</v>
      </c>
      <c r="G3480" s="1">
        <v>45323</v>
      </c>
      <c r="H3480" t="s">
        <v>9</v>
      </c>
      <c r="I3480" t="s">
        <v>14</v>
      </c>
      <c r="J3480">
        <v>6700</v>
      </c>
      <c r="K3480">
        <v>403.24</v>
      </c>
    </row>
    <row r="3481" spans="1:11" x14ac:dyDescent="0.25">
      <c r="A3481" s="41">
        <v>45323</v>
      </c>
      <c r="B3481" s="12" t="s">
        <v>9</v>
      </c>
      <c r="C3481" s="12" t="s">
        <v>14</v>
      </c>
      <c r="D3481" s="12">
        <v>6999</v>
      </c>
      <c r="E3481" s="12">
        <v>1022.69</v>
      </c>
      <c r="G3481" s="1">
        <v>45323</v>
      </c>
      <c r="H3481" t="s">
        <v>9</v>
      </c>
      <c r="I3481" t="s">
        <v>14</v>
      </c>
      <c r="J3481">
        <v>6999</v>
      </c>
      <c r="K3481">
        <v>1022.69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6209-8F76-49F0-8E1D-429D611C53BB}">
  <dimension ref="A1:P175"/>
  <sheetViews>
    <sheetView showGridLines="0" workbookViewId="0">
      <selection activeCell="F1" sqref="F1:F1048576"/>
    </sheetView>
  </sheetViews>
  <sheetFormatPr defaultRowHeight="15.75" x14ac:dyDescent="0.25"/>
  <cols>
    <col min="2" max="2" width="12.125" bestFit="1" customWidth="1"/>
    <col min="4" max="15" width="9.125" bestFit="1" customWidth="1"/>
    <col min="16" max="16" width="9.875" bestFit="1" customWidth="1"/>
    <col min="17" max="17" width="3.125" customWidth="1"/>
  </cols>
  <sheetData>
    <row r="1" spans="1:16" x14ac:dyDescent="0.25">
      <c r="A1" s="3" t="s">
        <v>1</v>
      </c>
      <c r="B1" s="3" t="s">
        <v>50</v>
      </c>
      <c r="C1" s="3" t="s">
        <v>3</v>
      </c>
      <c r="D1" s="5">
        <v>45108</v>
      </c>
      <c r="E1" s="5">
        <v>45139</v>
      </c>
      <c r="F1" s="5">
        <v>45170</v>
      </c>
      <c r="G1" s="5">
        <v>45200</v>
      </c>
      <c r="H1" s="5">
        <v>45231</v>
      </c>
      <c r="I1" s="5">
        <v>45261</v>
      </c>
      <c r="J1" s="5">
        <v>45292</v>
      </c>
      <c r="K1" s="5">
        <v>45323</v>
      </c>
      <c r="L1" s="5">
        <v>45352</v>
      </c>
      <c r="M1" s="5">
        <v>45383</v>
      </c>
      <c r="N1" s="5">
        <v>45413</v>
      </c>
      <c r="O1" s="5">
        <v>45444</v>
      </c>
      <c r="P1" s="3" t="s">
        <v>49</v>
      </c>
    </row>
    <row r="2" spans="1:16" x14ac:dyDescent="0.25">
      <c r="A2" s="2" t="s">
        <v>5</v>
      </c>
      <c r="B2" s="2" t="s">
        <v>6</v>
      </c>
      <c r="C2" s="2">
        <v>3100</v>
      </c>
      <c r="D2" s="6">
        <v>665500</v>
      </c>
      <c r="E2" s="6">
        <v>680625</v>
      </c>
      <c r="F2" s="6">
        <v>710875</v>
      </c>
      <c r="G2" s="6">
        <v>726000</v>
      </c>
      <c r="H2" s="6">
        <v>756250</v>
      </c>
      <c r="I2" s="6">
        <v>786500</v>
      </c>
      <c r="J2" s="6">
        <v>786500</v>
      </c>
      <c r="K2" s="6">
        <v>726000</v>
      </c>
      <c r="L2" s="6">
        <v>665500</v>
      </c>
      <c r="M2" s="6">
        <v>605000</v>
      </c>
      <c r="N2" s="6">
        <v>665500</v>
      </c>
      <c r="O2" s="6">
        <v>605000</v>
      </c>
      <c r="P2" s="6">
        <f>SUM(D2:O2)</f>
        <v>8379250</v>
      </c>
    </row>
    <row r="3" spans="1:16" x14ac:dyDescent="0.25">
      <c r="A3" s="2" t="s">
        <v>5</v>
      </c>
      <c r="B3" s="2" t="s">
        <v>6</v>
      </c>
      <c r="C3" s="2">
        <v>3200</v>
      </c>
      <c r="D3" s="6">
        <v>643500</v>
      </c>
      <c r="E3" s="6">
        <v>658125</v>
      </c>
      <c r="F3" s="6">
        <v>687375</v>
      </c>
      <c r="G3" s="6">
        <v>702000</v>
      </c>
      <c r="H3" s="6">
        <v>731250</v>
      </c>
      <c r="I3" s="6">
        <v>760500</v>
      </c>
      <c r="J3" s="6">
        <v>760500</v>
      </c>
      <c r="K3" s="6">
        <v>702000</v>
      </c>
      <c r="L3" s="6">
        <v>643500</v>
      </c>
      <c r="M3" s="6">
        <v>585000</v>
      </c>
      <c r="N3" s="6">
        <v>643500</v>
      </c>
      <c r="O3" s="6">
        <v>585000</v>
      </c>
      <c r="P3" s="6">
        <f t="shared" ref="P3:P66" si="0">SUM(D3:O3)</f>
        <v>8102250</v>
      </c>
    </row>
    <row r="4" spans="1:16" x14ac:dyDescent="0.25">
      <c r="A4" s="2" t="s">
        <v>5</v>
      </c>
      <c r="B4" s="2" t="s">
        <v>6</v>
      </c>
      <c r="C4" s="2">
        <v>3300</v>
      </c>
      <c r="D4" s="6">
        <v>10000</v>
      </c>
      <c r="E4" s="6">
        <v>10000</v>
      </c>
      <c r="F4" s="6">
        <v>10000</v>
      </c>
      <c r="G4" s="6">
        <v>10000</v>
      </c>
      <c r="H4" s="6">
        <v>10000</v>
      </c>
      <c r="I4" s="6">
        <v>10000</v>
      </c>
      <c r="J4" s="6">
        <v>10000</v>
      </c>
      <c r="K4" s="6">
        <v>10000</v>
      </c>
      <c r="L4" s="6">
        <v>10000</v>
      </c>
      <c r="M4" s="6">
        <v>10000</v>
      </c>
      <c r="N4" s="6">
        <v>10000</v>
      </c>
      <c r="O4" s="6">
        <v>10000</v>
      </c>
      <c r="P4" s="6">
        <f t="shared" si="0"/>
        <v>120000</v>
      </c>
    </row>
    <row r="5" spans="1:16" x14ac:dyDescent="0.25">
      <c r="A5" s="2" t="s">
        <v>5</v>
      </c>
      <c r="B5" s="2" t="s">
        <v>6</v>
      </c>
      <c r="C5" s="2">
        <v>3400</v>
      </c>
      <c r="D5" s="6">
        <v>1000</v>
      </c>
      <c r="E5" s="6">
        <v>1000</v>
      </c>
      <c r="F5" s="6">
        <v>1000</v>
      </c>
      <c r="G5" s="6">
        <v>1000</v>
      </c>
      <c r="H5" s="6">
        <v>1000</v>
      </c>
      <c r="I5" s="6">
        <v>1000</v>
      </c>
      <c r="J5" s="6">
        <v>1000</v>
      </c>
      <c r="K5" s="6">
        <v>1000</v>
      </c>
      <c r="L5" s="6">
        <v>1000</v>
      </c>
      <c r="M5" s="6">
        <v>1000</v>
      </c>
      <c r="N5" s="6">
        <v>1000</v>
      </c>
      <c r="O5" s="6">
        <v>1000</v>
      </c>
      <c r="P5" s="6">
        <f t="shared" si="0"/>
        <v>12000</v>
      </c>
    </row>
    <row r="6" spans="1:16" x14ac:dyDescent="0.25">
      <c r="A6" s="2" t="s">
        <v>5</v>
      </c>
      <c r="B6" s="2" t="s">
        <v>6</v>
      </c>
      <c r="C6" s="2">
        <v>3900</v>
      </c>
      <c r="D6" s="6">
        <v>500</v>
      </c>
      <c r="E6" s="6">
        <v>500</v>
      </c>
      <c r="F6" s="6">
        <v>500</v>
      </c>
      <c r="G6" s="6">
        <v>500</v>
      </c>
      <c r="H6" s="6">
        <v>500</v>
      </c>
      <c r="I6" s="6">
        <v>500</v>
      </c>
      <c r="J6" s="6">
        <v>500</v>
      </c>
      <c r="K6" s="6">
        <v>500</v>
      </c>
      <c r="L6" s="6">
        <v>500</v>
      </c>
      <c r="M6" s="6">
        <v>500</v>
      </c>
      <c r="N6" s="6">
        <v>500</v>
      </c>
      <c r="O6" s="6">
        <v>500</v>
      </c>
      <c r="P6" s="6">
        <f t="shared" si="0"/>
        <v>6000</v>
      </c>
    </row>
    <row r="7" spans="1:16" x14ac:dyDescent="0.25">
      <c r="A7" s="2" t="s">
        <v>8</v>
      </c>
      <c r="B7" s="2" t="s">
        <v>6</v>
      </c>
      <c r="C7" s="2">
        <v>3100</v>
      </c>
      <c r="D7" s="6">
        <v>884400</v>
      </c>
      <c r="E7" s="6">
        <v>904200</v>
      </c>
      <c r="F7" s="6">
        <v>943800</v>
      </c>
      <c r="G7" s="6">
        <v>963600</v>
      </c>
      <c r="H7" s="6">
        <v>1003200</v>
      </c>
      <c r="I7" s="6">
        <v>1042800</v>
      </c>
      <c r="J7" s="6">
        <v>1042800</v>
      </c>
      <c r="K7" s="6">
        <v>963600</v>
      </c>
      <c r="L7" s="6">
        <v>884400</v>
      </c>
      <c r="M7" s="6">
        <v>801900</v>
      </c>
      <c r="N7" s="6">
        <v>884400</v>
      </c>
      <c r="O7" s="6">
        <v>801900</v>
      </c>
      <c r="P7" s="6">
        <f t="shared" si="0"/>
        <v>11121000</v>
      </c>
    </row>
    <row r="8" spans="1:16" x14ac:dyDescent="0.25">
      <c r="A8" s="2" t="s">
        <v>8</v>
      </c>
      <c r="B8" s="2" t="s">
        <v>6</v>
      </c>
      <c r="C8" s="2">
        <v>3200</v>
      </c>
      <c r="D8" s="6">
        <v>820080</v>
      </c>
      <c r="E8" s="6">
        <v>838440</v>
      </c>
      <c r="F8" s="6">
        <v>875160</v>
      </c>
      <c r="G8" s="6">
        <v>893520</v>
      </c>
      <c r="H8" s="6">
        <v>930240</v>
      </c>
      <c r="I8" s="6">
        <v>966960</v>
      </c>
      <c r="J8" s="6">
        <v>966960</v>
      </c>
      <c r="K8" s="6">
        <v>893520</v>
      </c>
      <c r="L8" s="6">
        <v>820080</v>
      </c>
      <c r="M8" s="6">
        <v>743580</v>
      </c>
      <c r="N8" s="6">
        <v>820080</v>
      </c>
      <c r="O8" s="6">
        <v>743580</v>
      </c>
      <c r="P8" s="6">
        <f t="shared" si="0"/>
        <v>10312200</v>
      </c>
    </row>
    <row r="9" spans="1:16" x14ac:dyDescent="0.25">
      <c r="A9" s="2" t="s">
        <v>8</v>
      </c>
      <c r="B9" s="2" t="s">
        <v>6</v>
      </c>
      <c r="C9" s="2">
        <v>3300</v>
      </c>
      <c r="D9" s="6">
        <v>20000</v>
      </c>
      <c r="E9" s="6">
        <v>20000</v>
      </c>
      <c r="F9" s="6">
        <v>20000</v>
      </c>
      <c r="G9" s="6">
        <v>20000</v>
      </c>
      <c r="H9" s="6">
        <v>20000</v>
      </c>
      <c r="I9" s="6">
        <v>20000</v>
      </c>
      <c r="J9" s="6">
        <v>20000</v>
      </c>
      <c r="K9" s="6">
        <v>20000</v>
      </c>
      <c r="L9" s="6">
        <v>20000</v>
      </c>
      <c r="M9" s="6">
        <v>20000</v>
      </c>
      <c r="N9" s="6">
        <v>20000</v>
      </c>
      <c r="O9" s="6">
        <v>20000</v>
      </c>
      <c r="P9" s="6">
        <f t="shared" si="0"/>
        <v>240000</v>
      </c>
    </row>
    <row r="10" spans="1:16" x14ac:dyDescent="0.25">
      <c r="A10" s="2" t="s">
        <v>8</v>
      </c>
      <c r="B10" s="2" t="s">
        <v>6</v>
      </c>
      <c r="C10" s="2">
        <v>3400</v>
      </c>
      <c r="D10" s="6">
        <v>2000</v>
      </c>
      <c r="E10" s="6">
        <v>2000</v>
      </c>
      <c r="F10" s="6">
        <v>2000</v>
      </c>
      <c r="G10" s="6">
        <v>2000</v>
      </c>
      <c r="H10" s="6">
        <v>2000</v>
      </c>
      <c r="I10" s="6">
        <v>2000</v>
      </c>
      <c r="J10" s="6">
        <v>2000</v>
      </c>
      <c r="K10" s="6">
        <v>2000</v>
      </c>
      <c r="L10" s="6">
        <v>2000</v>
      </c>
      <c r="M10" s="6">
        <v>2000</v>
      </c>
      <c r="N10" s="6">
        <v>2000</v>
      </c>
      <c r="O10" s="6">
        <v>2000</v>
      </c>
      <c r="P10" s="6">
        <f t="shared" si="0"/>
        <v>24000</v>
      </c>
    </row>
    <row r="11" spans="1:16" x14ac:dyDescent="0.25">
      <c r="A11" s="2" t="s">
        <v>8</v>
      </c>
      <c r="B11" s="2" t="s">
        <v>6</v>
      </c>
      <c r="C11" s="2">
        <v>3900</v>
      </c>
      <c r="D11" s="6">
        <v>1000</v>
      </c>
      <c r="E11" s="6">
        <v>1000</v>
      </c>
      <c r="F11" s="6">
        <v>1000</v>
      </c>
      <c r="G11" s="6">
        <v>1000</v>
      </c>
      <c r="H11" s="6">
        <v>1000</v>
      </c>
      <c r="I11" s="6">
        <v>1000</v>
      </c>
      <c r="J11" s="6">
        <v>1000</v>
      </c>
      <c r="K11" s="6">
        <v>1000</v>
      </c>
      <c r="L11" s="6">
        <v>1000</v>
      </c>
      <c r="M11" s="6">
        <v>1000</v>
      </c>
      <c r="N11" s="6">
        <v>1000</v>
      </c>
      <c r="O11" s="6">
        <v>1000</v>
      </c>
      <c r="P11" s="6">
        <f t="shared" si="0"/>
        <v>12000</v>
      </c>
    </row>
    <row r="12" spans="1:16" x14ac:dyDescent="0.25">
      <c r="A12" s="2" t="s">
        <v>9</v>
      </c>
      <c r="B12" s="2" t="s">
        <v>6</v>
      </c>
      <c r="C12" s="2">
        <v>3100</v>
      </c>
      <c r="D12" s="6">
        <v>810370</v>
      </c>
      <c r="E12" s="6">
        <v>827860</v>
      </c>
      <c r="F12" s="6">
        <v>862840</v>
      </c>
      <c r="G12" s="6">
        <v>880330</v>
      </c>
      <c r="H12" s="6">
        <v>918225</v>
      </c>
      <c r="I12" s="6">
        <v>953205</v>
      </c>
      <c r="J12" s="6">
        <v>953205</v>
      </c>
      <c r="K12" s="6">
        <v>880330</v>
      </c>
      <c r="L12" s="6">
        <v>810370</v>
      </c>
      <c r="M12" s="6">
        <v>734580</v>
      </c>
      <c r="N12" s="6">
        <v>810370</v>
      </c>
      <c r="O12" s="6">
        <v>731665</v>
      </c>
      <c r="P12" s="6">
        <f t="shared" si="0"/>
        <v>10173350</v>
      </c>
    </row>
    <row r="13" spans="1:16" x14ac:dyDescent="0.25">
      <c r="A13" s="2" t="s">
        <v>9</v>
      </c>
      <c r="B13" s="2" t="s">
        <v>6</v>
      </c>
      <c r="C13" s="2">
        <v>3200</v>
      </c>
      <c r="D13" s="6">
        <v>788130</v>
      </c>
      <c r="E13" s="6">
        <v>805140</v>
      </c>
      <c r="F13" s="6">
        <v>839160</v>
      </c>
      <c r="G13" s="6">
        <v>856170</v>
      </c>
      <c r="H13" s="6">
        <v>893025</v>
      </c>
      <c r="I13" s="6">
        <v>927045</v>
      </c>
      <c r="J13" s="6">
        <v>927045</v>
      </c>
      <c r="K13" s="6">
        <v>856170</v>
      </c>
      <c r="L13" s="6">
        <v>788130</v>
      </c>
      <c r="M13" s="6">
        <v>714420</v>
      </c>
      <c r="N13" s="6">
        <v>788130</v>
      </c>
      <c r="O13" s="6">
        <v>711585</v>
      </c>
      <c r="P13" s="6">
        <f t="shared" si="0"/>
        <v>9894150</v>
      </c>
    </row>
    <row r="14" spans="1:16" x14ac:dyDescent="0.25">
      <c r="A14" s="2" t="s">
        <v>9</v>
      </c>
      <c r="B14" s="2" t="s">
        <v>6</v>
      </c>
      <c r="C14" s="2">
        <v>3300</v>
      </c>
      <c r="D14" s="6">
        <v>20000</v>
      </c>
      <c r="E14" s="6">
        <v>20000</v>
      </c>
      <c r="F14" s="6">
        <v>20000</v>
      </c>
      <c r="G14" s="6">
        <v>20000</v>
      </c>
      <c r="H14" s="6">
        <v>20000</v>
      </c>
      <c r="I14" s="6">
        <v>20000</v>
      </c>
      <c r="J14" s="6">
        <v>20000</v>
      </c>
      <c r="K14" s="6">
        <v>20000</v>
      </c>
      <c r="L14" s="6">
        <v>20000</v>
      </c>
      <c r="M14" s="6">
        <v>20000</v>
      </c>
      <c r="N14" s="6">
        <v>20000</v>
      </c>
      <c r="O14" s="6">
        <v>20000</v>
      </c>
      <c r="P14" s="6">
        <f t="shared" si="0"/>
        <v>240000</v>
      </c>
    </row>
    <row r="15" spans="1:16" x14ac:dyDescent="0.25">
      <c r="A15" s="2" t="s">
        <v>9</v>
      </c>
      <c r="B15" s="2" t="s">
        <v>6</v>
      </c>
      <c r="C15" s="2">
        <v>3400</v>
      </c>
      <c r="D15" s="6">
        <v>3000</v>
      </c>
      <c r="E15" s="6">
        <v>3000</v>
      </c>
      <c r="F15" s="6">
        <v>3000</v>
      </c>
      <c r="G15" s="6">
        <v>3000</v>
      </c>
      <c r="H15" s="6">
        <v>3000</v>
      </c>
      <c r="I15" s="6">
        <v>3000</v>
      </c>
      <c r="J15" s="6">
        <v>3000</v>
      </c>
      <c r="K15" s="6">
        <v>3000</v>
      </c>
      <c r="L15" s="6">
        <v>3000</v>
      </c>
      <c r="M15" s="6">
        <v>3000</v>
      </c>
      <c r="N15" s="6">
        <v>3000</v>
      </c>
      <c r="O15" s="6">
        <v>3000</v>
      </c>
      <c r="P15" s="6">
        <f t="shared" si="0"/>
        <v>36000</v>
      </c>
    </row>
    <row r="16" spans="1:16" x14ac:dyDescent="0.25">
      <c r="A16" s="2" t="s">
        <v>9</v>
      </c>
      <c r="B16" s="2" t="s">
        <v>6</v>
      </c>
      <c r="C16" s="2">
        <v>3900</v>
      </c>
      <c r="D16" s="6">
        <v>1500</v>
      </c>
      <c r="E16" s="6">
        <v>1500</v>
      </c>
      <c r="F16" s="6">
        <v>1500</v>
      </c>
      <c r="G16" s="6">
        <v>1500</v>
      </c>
      <c r="H16" s="6">
        <v>1500</v>
      </c>
      <c r="I16" s="6">
        <v>1500</v>
      </c>
      <c r="J16" s="6">
        <v>1500</v>
      </c>
      <c r="K16" s="6">
        <v>1500</v>
      </c>
      <c r="L16" s="6">
        <v>1500</v>
      </c>
      <c r="M16" s="6">
        <v>1500</v>
      </c>
      <c r="N16" s="6">
        <v>1500</v>
      </c>
      <c r="O16" s="6">
        <v>1500</v>
      </c>
      <c r="P16" s="6">
        <f t="shared" si="0"/>
        <v>18000</v>
      </c>
    </row>
    <row r="17" spans="1:16" x14ac:dyDescent="0.25">
      <c r="A17" s="2" t="s">
        <v>5</v>
      </c>
      <c r="B17" s="2" t="s">
        <v>10</v>
      </c>
      <c r="C17" s="2">
        <v>4100</v>
      </c>
      <c r="D17" s="6">
        <v>275000</v>
      </c>
      <c r="E17" s="6">
        <v>275000</v>
      </c>
      <c r="F17" s="6">
        <v>264000</v>
      </c>
      <c r="G17" s="6">
        <v>275000</v>
      </c>
      <c r="H17" s="6">
        <v>264000</v>
      </c>
      <c r="I17" s="6">
        <v>220000</v>
      </c>
      <c r="J17" s="6">
        <v>220000</v>
      </c>
      <c r="K17" s="6">
        <v>231000</v>
      </c>
      <c r="L17" s="6">
        <v>242000</v>
      </c>
      <c r="M17" s="6">
        <v>242000</v>
      </c>
      <c r="N17" s="6">
        <v>275000</v>
      </c>
      <c r="O17" s="6">
        <v>264000</v>
      </c>
      <c r="P17" s="6">
        <f t="shared" si="0"/>
        <v>3047000</v>
      </c>
    </row>
    <row r="18" spans="1:16" x14ac:dyDescent="0.25">
      <c r="A18" s="2" t="s">
        <v>5</v>
      </c>
      <c r="B18" s="2" t="s">
        <v>10</v>
      </c>
      <c r="C18" s="2">
        <v>4110</v>
      </c>
      <c r="D18" s="6">
        <v>62500</v>
      </c>
      <c r="E18" s="6">
        <v>62500</v>
      </c>
      <c r="F18" s="6">
        <v>60000</v>
      </c>
      <c r="G18" s="6">
        <v>62500</v>
      </c>
      <c r="H18" s="6">
        <v>60000</v>
      </c>
      <c r="I18" s="6">
        <v>50000</v>
      </c>
      <c r="J18" s="6">
        <v>50000</v>
      </c>
      <c r="K18" s="6">
        <v>52500</v>
      </c>
      <c r="L18" s="6">
        <v>55000</v>
      </c>
      <c r="M18" s="6">
        <v>55000</v>
      </c>
      <c r="N18" s="6">
        <v>62500</v>
      </c>
      <c r="O18" s="6">
        <v>60000</v>
      </c>
      <c r="P18" s="6">
        <f t="shared" si="0"/>
        <v>692500</v>
      </c>
    </row>
    <row r="19" spans="1:16" x14ac:dyDescent="0.25">
      <c r="A19" s="2" t="s">
        <v>5</v>
      </c>
      <c r="B19" s="2" t="s">
        <v>10</v>
      </c>
      <c r="C19" s="2">
        <v>4130</v>
      </c>
      <c r="D19" s="6">
        <v>25000</v>
      </c>
      <c r="E19" s="6">
        <v>25000</v>
      </c>
      <c r="F19" s="6">
        <v>24000</v>
      </c>
      <c r="G19" s="6">
        <v>25000</v>
      </c>
      <c r="H19" s="6">
        <v>24000</v>
      </c>
      <c r="I19" s="6">
        <v>20000</v>
      </c>
      <c r="J19" s="6">
        <v>20000</v>
      </c>
      <c r="K19" s="6">
        <v>21000</v>
      </c>
      <c r="L19" s="6">
        <v>22000</v>
      </c>
      <c r="M19" s="6">
        <v>22000</v>
      </c>
      <c r="N19" s="6">
        <v>25000</v>
      </c>
      <c r="O19" s="6">
        <v>24000</v>
      </c>
      <c r="P19" s="6">
        <f t="shared" si="0"/>
        <v>277000</v>
      </c>
    </row>
    <row r="20" spans="1:16" x14ac:dyDescent="0.25">
      <c r="A20" s="2" t="s">
        <v>5</v>
      </c>
      <c r="B20" s="2" t="s">
        <v>10</v>
      </c>
      <c r="C20" s="2">
        <v>4140</v>
      </c>
      <c r="D20" s="6">
        <v>7500</v>
      </c>
      <c r="E20" s="6">
        <v>7500</v>
      </c>
      <c r="F20" s="6">
        <v>7200</v>
      </c>
      <c r="G20" s="6">
        <v>7500</v>
      </c>
      <c r="H20" s="6">
        <v>7200</v>
      </c>
      <c r="I20" s="6">
        <v>6000</v>
      </c>
      <c r="J20" s="6">
        <v>6000</v>
      </c>
      <c r="K20" s="6">
        <v>6300</v>
      </c>
      <c r="L20" s="6">
        <v>6600</v>
      </c>
      <c r="M20" s="6">
        <v>6600</v>
      </c>
      <c r="N20" s="6">
        <v>7500</v>
      </c>
      <c r="O20" s="6">
        <v>7200</v>
      </c>
      <c r="P20" s="6">
        <f t="shared" si="0"/>
        <v>83100</v>
      </c>
    </row>
    <row r="21" spans="1:16" x14ac:dyDescent="0.25">
      <c r="A21" s="2" t="s">
        <v>5</v>
      </c>
      <c r="B21" s="2" t="s">
        <v>10</v>
      </c>
      <c r="C21" s="2">
        <v>4200</v>
      </c>
      <c r="D21" s="6">
        <v>300000</v>
      </c>
      <c r="E21" s="6">
        <v>300000</v>
      </c>
      <c r="F21" s="6">
        <v>288000</v>
      </c>
      <c r="G21" s="6">
        <v>300000</v>
      </c>
      <c r="H21" s="6">
        <v>288000</v>
      </c>
      <c r="I21" s="6">
        <v>240000</v>
      </c>
      <c r="J21" s="6">
        <v>240000</v>
      </c>
      <c r="K21" s="6">
        <v>252000</v>
      </c>
      <c r="L21" s="6">
        <v>264000</v>
      </c>
      <c r="M21" s="6">
        <v>264000</v>
      </c>
      <c r="N21" s="6">
        <v>300000</v>
      </c>
      <c r="O21" s="6">
        <v>288000</v>
      </c>
      <c r="P21" s="6">
        <f t="shared" si="0"/>
        <v>3324000</v>
      </c>
    </row>
    <row r="22" spans="1:16" x14ac:dyDescent="0.25">
      <c r="A22" s="2" t="s">
        <v>5</v>
      </c>
      <c r="B22" s="2" t="s">
        <v>10</v>
      </c>
      <c r="C22" s="2">
        <v>4300</v>
      </c>
      <c r="D22" s="6">
        <v>25000</v>
      </c>
      <c r="E22" s="6">
        <v>25000</v>
      </c>
      <c r="F22" s="6">
        <v>24000</v>
      </c>
      <c r="G22" s="6">
        <v>25000</v>
      </c>
      <c r="H22" s="6">
        <v>24000</v>
      </c>
      <c r="I22" s="6">
        <v>20000</v>
      </c>
      <c r="J22" s="6">
        <v>20000</v>
      </c>
      <c r="K22" s="6">
        <v>21000</v>
      </c>
      <c r="L22" s="6">
        <v>22000</v>
      </c>
      <c r="M22" s="6">
        <v>22000</v>
      </c>
      <c r="N22" s="6">
        <v>25000</v>
      </c>
      <c r="O22" s="6">
        <v>24000</v>
      </c>
      <c r="P22" s="6">
        <f t="shared" si="0"/>
        <v>277000</v>
      </c>
    </row>
    <row r="23" spans="1:16" x14ac:dyDescent="0.25">
      <c r="A23" s="2" t="s">
        <v>5</v>
      </c>
      <c r="B23" s="2" t="s">
        <v>10</v>
      </c>
      <c r="C23" s="2">
        <v>4400</v>
      </c>
      <c r="D23" s="6">
        <v>18750</v>
      </c>
      <c r="E23" s="6">
        <v>18750</v>
      </c>
      <c r="F23" s="6">
        <v>18000</v>
      </c>
      <c r="G23" s="6">
        <v>18750</v>
      </c>
      <c r="H23" s="6">
        <v>18000</v>
      </c>
      <c r="I23" s="6">
        <v>15000</v>
      </c>
      <c r="J23" s="6">
        <v>15000</v>
      </c>
      <c r="K23" s="6">
        <v>15750</v>
      </c>
      <c r="L23" s="6">
        <v>16500</v>
      </c>
      <c r="M23" s="6">
        <v>16500</v>
      </c>
      <c r="N23" s="6">
        <v>18750</v>
      </c>
      <c r="O23" s="6">
        <v>18000</v>
      </c>
      <c r="P23" s="6">
        <f t="shared" si="0"/>
        <v>207750</v>
      </c>
    </row>
    <row r="24" spans="1:16" x14ac:dyDescent="0.25">
      <c r="A24" s="2" t="s">
        <v>5</v>
      </c>
      <c r="B24" s="2" t="s">
        <v>10</v>
      </c>
      <c r="C24" s="2">
        <v>4500</v>
      </c>
      <c r="D24" s="6">
        <v>37500</v>
      </c>
      <c r="E24" s="6">
        <v>37500</v>
      </c>
      <c r="F24" s="6">
        <v>36000</v>
      </c>
      <c r="G24" s="6">
        <v>37500</v>
      </c>
      <c r="H24" s="6">
        <v>36000</v>
      </c>
      <c r="I24" s="6">
        <v>30000</v>
      </c>
      <c r="J24" s="6">
        <v>30000</v>
      </c>
      <c r="K24" s="6">
        <v>31500</v>
      </c>
      <c r="L24" s="6">
        <v>33000</v>
      </c>
      <c r="M24" s="6">
        <v>33000</v>
      </c>
      <c r="N24" s="6">
        <v>37500</v>
      </c>
      <c r="O24" s="6">
        <v>36000</v>
      </c>
      <c r="P24" s="6">
        <f t="shared" si="0"/>
        <v>415500</v>
      </c>
    </row>
    <row r="25" spans="1:16" x14ac:dyDescent="0.25">
      <c r="A25" s="2" t="s">
        <v>5</v>
      </c>
      <c r="B25" s="2" t="s">
        <v>10</v>
      </c>
      <c r="C25" s="2">
        <v>4700</v>
      </c>
      <c r="D25" s="6">
        <v>100000</v>
      </c>
      <c r="E25" s="6">
        <v>100000</v>
      </c>
      <c r="F25" s="6">
        <v>96000</v>
      </c>
      <c r="G25" s="6">
        <v>100000</v>
      </c>
      <c r="H25" s="6">
        <v>96000</v>
      </c>
      <c r="I25" s="6">
        <v>80000</v>
      </c>
      <c r="J25" s="6">
        <v>80000</v>
      </c>
      <c r="K25" s="6">
        <v>84000</v>
      </c>
      <c r="L25" s="6">
        <v>88000</v>
      </c>
      <c r="M25" s="6">
        <v>88000</v>
      </c>
      <c r="N25" s="6">
        <v>100000</v>
      </c>
      <c r="O25" s="6">
        <v>96000</v>
      </c>
      <c r="P25" s="6">
        <f t="shared" si="0"/>
        <v>1108000</v>
      </c>
    </row>
    <row r="26" spans="1:16" x14ac:dyDescent="0.25">
      <c r="A26" s="2" t="s">
        <v>5</v>
      </c>
      <c r="B26" s="2" t="s">
        <v>10</v>
      </c>
      <c r="C26" s="2">
        <v>4800</v>
      </c>
      <c r="D26" s="6">
        <v>175000</v>
      </c>
      <c r="E26" s="6">
        <v>175000</v>
      </c>
      <c r="F26" s="6">
        <v>168000</v>
      </c>
      <c r="G26" s="6">
        <v>175000</v>
      </c>
      <c r="H26" s="6">
        <v>168000</v>
      </c>
      <c r="I26" s="6">
        <v>140000</v>
      </c>
      <c r="J26" s="6">
        <v>140000</v>
      </c>
      <c r="K26" s="6">
        <v>147000</v>
      </c>
      <c r="L26" s="6">
        <v>154000</v>
      </c>
      <c r="M26" s="6">
        <v>154000</v>
      </c>
      <c r="N26" s="6">
        <v>175000</v>
      </c>
      <c r="O26" s="6">
        <v>168000</v>
      </c>
      <c r="P26" s="6">
        <f t="shared" si="0"/>
        <v>1939000</v>
      </c>
    </row>
    <row r="27" spans="1:16" x14ac:dyDescent="0.25">
      <c r="A27" s="2" t="s">
        <v>5</v>
      </c>
      <c r="B27" s="2" t="s">
        <v>10</v>
      </c>
      <c r="C27" s="2">
        <v>4900</v>
      </c>
      <c r="D27" s="6">
        <v>25000</v>
      </c>
      <c r="E27" s="6">
        <v>25000</v>
      </c>
      <c r="F27" s="6">
        <v>24000</v>
      </c>
      <c r="G27" s="6">
        <v>25000</v>
      </c>
      <c r="H27" s="6">
        <v>24000</v>
      </c>
      <c r="I27" s="6">
        <v>20000</v>
      </c>
      <c r="J27" s="6">
        <v>20000</v>
      </c>
      <c r="K27" s="6">
        <v>21000</v>
      </c>
      <c r="L27" s="6">
        <v>22000</v>
      </c>
      <c r="M27" s="6">
        <v>22000</v>
      </c>
      <c r="N27" s="6">
        <v>25000</v>
      </c>
      <c r="O27" s="6">
        <v>24000</v>
      </c>
      <c r="P27" s="6">
        <f t="shared" si="0"/>
        <v>277000</v>
      </c>
    </row>
    <row r="28" spans="1:16" x14ac:dyDescent="0.25">
      <c r="A28" s="2" t="s">
        <v>5</v>
      </c>
      <c r="B28" s="2" t="s">
        <v>10</v>
      </c>
      <c r="C28" s="2">
        <v>4950</v>
      </c>
      <c r="D28" s="6">
        <v>50000</v>
      </c>
      <c r="E28" s="6">
        <v>50000</v>
      </c>
      <c r="F28" s="6">
        <v>48000</v>
      </c>
      <c r="G28" s="6">
        <v>50000</v>
      </c>
      <c r="H28" s="6">
        <v>48000</v>
      </c>
      <c r="I28" s="6">
        <v>40000</v>
      </c>
      <c r="J28" s="6">
        <v>40000</v>
      </c>
      <c r="K28" s="6">
        <v>42000</v>
      </c>
      <c r="L28" s="6">
        <v>44000</v>
      </c>
      <c r="M28" s="6">
        <v>44000</v>
      </c>
      <c r="N28" s="6">
        <v>50000</v>
      </c>
      <c r="O28" s="6">
        <v>48000</v>
      </c>
      <c r="P28" s="6">
        <f t="shared" si="0"/>
        <v>554000</v>
      </c>
    </row>
    <row r="29" spans="1:16" x14ac:dyDescent="0.25">
      <c r="A29" s="2" t="s">
        <v>5</v>
      </c>
      <c r="B29" s="2" t="s">
        <v>10</v>
      </c>
      <c r="C29" s="2">
        <v>4999</v>
      </c>
      <c r="D29" s="6">
        <v>-150000</v>
      </c>
      <c r="E29" s="6">
        <v>-125000</v>
      </c>
      <c r="F29" s="6">
        <v>-25000</v>
      </c>
      <c r="G29" s="6">
        <v>-50000</v>
      </c>
      <c r="H29" s="6">
        <v>50000</v>
      </c>
      <c r="I29" s="6">
        <v>300000</v>
      </c>
      <c r="J29" s="6">
        <v>300000</v>
      </c>
      <c r="K29" s="6">
        <v>150000</v>
      </c>
      <c r="L29" s="6">
        <v>0</v>
      </c>
      <c r="M29" s="6">
        <v>-100000</v>
      </c>
      <c r="N29" s="6">
        <v>-150000</v>
      </c>
      <c r="O29" s="6">
        <v>-200000</v>
      </c>
      <c r="P29" s="6">
        <f t="shared" si="0"/>
        <v>0</v>
      </c>
    </row>
    <row r="30" spans="1:16" x14ac:dyDescent="0.25">
      <c r="A30" s="2" t="s">
        <v>8</v>
      </c>
      <c r="B30" s="2" t="s">
        <v>10</v>
      </c>
      <c r="C30" s="2">
        <v>4100</v>
      </c>
      <c r="D30" s="6">
        <v>315000</v>
      </c>
      <c r="E30" s="6">
        <v>315000</v>
      </c>
      <c r="F30" s="6">
        <v>304500</v>
      </c>
      <c r="G30" s="6">
        <v>315000</v>
      </c>
      <c r="H30" s="6">
        <v>304500</v>
      </c>
      <c r="I30" s="6">
        <v>262500</v>
      </c>
      <c r="J30" s="6">
        <v>262500</v>
      </c>
      <c r="K30" s="6">
        <v>273000</v>
      </c>
      <c r="L30" s="6">
        <v>283500</v>
      </c>
      <c r="M30" s="6">
        <v>283500</v>
      </c>
      <c r="N30" s="6">
        <v>315000</v>
      </c>
      <c r="O30" s="6">
        <v>304500</v>
      </c>
      <c r="P30" s="6">
        <f t="shared" si="0"/>
        <v>3538500</v>
      </c>
    </row>
    <row r="31" spans="1:16" x14ac:dyDescent="0.25">
      <c r="A31" s="2" t="s">
        <v>8</v>
      </c>
      <c r="B31" s="2" t="s">
        <v>10</v>
      </c>
      <c r="C31" s="2">
        <v>4110</v>
      </c>
      <c r="D31" s="6">
        <v>63000</v>
      </c>
      <c r="E31" s="6">
        <v>63000</v>
      </c>
      <c r="F31" s="6">
        <v>60900</v>
      </c>
      <c r="G31" s="6">
        <v>63000</v>
      </c>
      <c r="H31" s="6">
        <v>60900</v>
      </c>
      <c r="I31" s="6">
        <v>52500</v>
      </c>
      <c r="J31" s="6">
        <v>52500</v>
      </c>
      <c r="K31" s="6">
        <v>54600</v>
      </c>
      <c r="L31" s="6">
        <v>56700</v>
      </c>
      <c r="M31" s="6">
        <v>56700</v>
      </c>
      <c r="N31" s="6">
        <v>63000</v>
      </c>
      <c r="O31" s="6">
        <v>60900</v>
      </c>
      <c r="P31" s="6">
        <f t="shared" si="0"/>
        <v>707700</v>
      </c>
    </row>
    <row r="32" spans="1:16" x14ac:dyDescent="0.25">
      <c r="A32" s="2" t="s">
        <v>8</v>
      </c>
      <c r="B32" s="2" t="s">
        <v>10</v>
      </c>
      <c r="C32" s="2">
        <v>4130</v>
      </c>
      <c r="D32" s="6">
        <v>27000</v>
      </c>
      <c r="E32" s="6">
        <v>27000</v>
      </c>
      <c r="F32" s="6">
        <v>26100</v>
      </c>
      <c r="G32" s="6">
        <v>27000</v>
      </c>
      <c r="H32" s="6">
        <v>26100</v>
      </c>
      <c r="I32" s="6">
        <v>22500</v>
      </c>
      <c r="J32" s="6">
        <v>22500</v>
      </c>
      <c r="K32" s="6">
        <v>23400</v>
      </c>
      <c r="L32" s="6">
        <v>24300</v>
      </c>
      <c r="M32" s="6">
        <v>24300</v>
      </c>
      <c r="N32" s="6">
        <v>27000</v>
      </c>
      <c r="O32" s="6">
        <v>26100</v>
      </c>
      <c r="P32" s="6">
        <f t="shared" si="0"/>
        <v>303300</v>
      </c>
    </row>
    <row r="33" spans="1:16" x14ac:dyDescent="0.25">
      <c r="A33" s="2" t="s">
        <v>8</v>
      </c>
      <c r="B33" s="2" t="s">
        <v>10</v>
      </c>
      <c r="C33" s="2">
        <v>4140</v>
      </c>
      <c r="D33" s="6">
        <v>12000</v>
      </c>
      <c r="E33" s="6">
        <v>12000</v>
      </c>
      <c r="F33" s="6">
        <v>11600</v>
      </c>
      <c r="G33" s="6">
        <v>12000</v>
      </c>
      <c r="H33" s="6">
        <v>11600</v>
      </c>
      <c r="I33" s="6">
        <v>10000</v>
      </c>
      <c r="J33" s="6">
        <v>10000</v>
      </c>
      <c r="K33" s="6">
        <v>10400</v>
      </c>
      <c r="L33" s="6">
        <v>10800</v>
      </c>
      <c r="M33" s="6">
        <v>10800</v>
      </c>
      <c r="N33" s="6">
        <v>12000</v>
      </c>
      <c r="O33" s="6">
        <v>11600</v>
      </c>
      <c r="P33" s="6">
        <f t="shared" si="0"/>
        <v>134800</v>
      </c>
    </row>
    <row r="34" spans="1:16" x14ac:dyDescent="0.25">
      <c r="A34" s="2" t="s">
        <v>8</v>
      </c>
      <c r="B34" s="2" t="s">
        <v>10</v>
      </c>
      <c r="C34" s="2">
        <v>4200</v>
      </c>
      <c r="D34" s="6">
        <v>330000</v>
      </c>
      <c r="E34" s="6">
        <v>330000</v>
      </c>
      <c r="F34" s="6">
        <v>319000</v>
      </c>
      <c r="G34" s="6">
        <v>330000</v>
      </c>
      <c r="H34" s="6">
        <v>319000</v>
      </c>
      <c r="I34" s="6">
        <v>275000</v>
      </c>
      <c r="J34" s="6">
        <v>275000</v>
      </c>
      <c r="K34" s="6">
        <v>286000</v>
      </c>
      <c r="L34" s="6">
        <v>297000</v>
      </c>
      <c r="M34" s="6">
        <v>297000</v>
      </c>
      <c r="N34" s="6">
        <v>330000</v>
      </c>
      <c r="O34" s="6">
        <v>319000</v>
      </c>
      <c r="P34" s="6">
        <f t="shared" si="0"/>
        <v>3707000</v>
      </c>
    </row>
    <row r="35" spans="1:16" x14ac:dyDescent="0.25">
      <c r="A35" s="2" t="s">
        <v>8</v>
      </c>
      <c r="B35" s="2" t="s">
        <v>10</v>
      </c>
      <c r="C35" s="2">
        <v>4300</v>
      </c>
      <c r="D35" s="6">
        <v>45000</v>
      </c>
      <c r="E35" s="6">
        <v>45000</v>
      </c>
      <c r="F35" s="6">
        <v>43500</v>
      </c>
      <c r="G35" s="6">
        <v>45000</v>
      </c>
      <c r="H35" s="6">
        <v>43500</v>
      </c>
      <c r="I35" s="6">
        <v>37500</v>
      </c>
      <c r="J35" s="6">
        <v>37500</v>
      </c>
      <c r="K35" s="6">
        <v>39000</v>
      </c>
      <c r="L35" s="6">
        <v>40500</v>
      </c>
      <c r="M35" s="6">
        <v>40500</v>
      </c>
      <c r="N35" s="6">
        <v>45000</v>
      </c>
      <c r="O35" s="6">
        <v>43500</v>
      </c>
      <c r="P35" s="6">
        <f t="shared" si="0"/>
        <v>505500</v>
      </c>
    </row>
    <row r="36" spans="1:16" x14ac:dyDescent="0.25">
      <c r="A36" s="2" t="s">
        <v>8</v>
      </c>
      <c r="B36" s="2" t="s">
        <v>10</v>
      </c>
      <c r="C36" s="2">
        <v>4400</v>
      </c>
      <c r="D36" s="6">
        <v>30000</v>
      </c>
      <c r="E36" s="6">
        <v>30000</v>
      </c>
      <c r="F36" s="6">
        <v>29000</v>
      </c>
      <c r="G36" s="6">
        <v>30000</v>
      </c>
      <c r="H36" s="6">
        <v>29000</v>
      </c>
      <c r="I36" s="6">
        <v>25000</v>
      </c>
      <c r="J36" s="6">
        <v>25000</v>
      </c>
      <c r="K36" s="6">
        <v>26000</v>
      </c>
      <c r="L36" s="6">
        <v>27000</v>
      </c>
      <c r="M36" s="6">
        <v>27000</v>
      </c>
      <c r="N36" s="6">
        <v>30000</v>
      </c>
      <c r="O36" s="6">
        <v>29000</v>
      </c>
      <c r="P36" s="6">
        <f t="shared" si="0"/>
        <v>337000</v>
      </c>
    </row>
    <row r="37" spans="1:16" x14ac:dyDescent="0.25">
      <c r="A37" s="2" t="s">
        <v>8</v>
      </c>
      <c r="B37" s="2" t="s">
        <v>10</v>
      </c>
      <c r="C37" s="2">
        <v>4500</v>
      </c>
      <c r="D37" s="6">
        <v>52500</v>
      </c>
      <c r="E37" s="6">
        <v>52500</v>
      </c>
      <c r="F37" s="6">
        <v>50750</v>
      </c>
      <c r="G37" s="6">
        <v>52500</v>
      </c>
      <c r="H37" s="6">
        <v>50750</v>
      </c>
      <c r="I37" s="6">
        <v>43750</v>
      </c>
      <c r="J37" s="6">
        <v>43750</v>
      </c>
      <c r="K37" s="6">
        <v>45500</v>
      </c>
      <c r="L37" s="6">
        <v>47250</v>
      </c>
      <c r="M37" s="6">
        <v>47250</v>
      </c>
      <c r="N37" s="6">
        <v>52500</v>
      </c>
      <c r="O37" s="6">
        <v>50750</v>
      </c>
      <c r="P37" s="6">
        <f t="shared" si="0"/>
        <v>589750</v>
      </c>
    </row>
    <row r="38" spans="1:16" x14ac:dyDescent="0.25">
      <c r="A38" s="2" t="s">
        <v>8</v>
      </c>
      <c r="B38" s="2" t="s">
        <v>10</v>
      </c>
      <c r="C38" s="2">
        <v>4700</v>
      </c>
      <c r="D38" s="6">
        <v>150000</v>
      </c>
      <c r="E38" s="6">
        <v>150000</v>
      </c>
      <c r="F38" s="6">
        <v>145000</v>
      </c>
      <c r="G38" s="6">
        <v>150000</v>
      </c>
      <c r="H38" s="6">
        <v>145000</v>
      </c>
      <c r="I38" s="6">
        <v>125000</v>
      </c>
      <c r="J38" s="6">
        <v>125000</v>
      </c>
      <c r="K38" s="6">
        <v>130000</v>
      </c>
      <c r="L38" s="6">
        <v>135000</v>
      </c>
      <c r="M38" s="6">
        <v>135000</v>
      </c>
      <c r="N38" s="6">
        <v>150000</v>
      </c>
      <c r="O38" s="6">
        <v>145000</v>
      </c>
      <c r="P38" s="6">
        <f t="shared" si="0"/>
        <v>1685000</v>
      </c>
    </row>
    <row r="39" spans="1:16" x14ac:dyDescent="0.25">
      <c r="A39" s="2" t="s">
        <v>8</v>
      </c>
      <c r="B39" s="2" t="s">
        <v>10</v>
      </c>
      <c r="C39" s="2">
        <v>4800</v>
      </c>
      <c r="D39" s="6">
        <v>180000</v>
      </c>
      <c r="E39" s="6">
        <v>180000</v>
      </c>
      <c r="F39" s="6">
        <v>174000</v>
      </c>
      <c r="G39" s="6">
        <v>180000</v>
      </c>
      <c r="H39" s="6">
        <v>174000</v>
      </c>
      <c r="I39" s="6">
        <v>150000</v>
      </c>
      <c r="J39" s="6">
        <v>150000</v>
      </c>
      <c r="K39" s="6">
        <v>156000</v>
      </c>
      <c r="L39" s="6">
        <v>162000</v>
      </c>
      <c r="M39" s="6">
        <v>162000</v>
      </c>
      <c r="N39" s="6">
        <v>180000</v>
      </c>
      <c r="O39" s="6">
        <v>174000</v>
      </c>
      <c r="P39" s="6">
        <f t="shared" si="0"/>
        <v>2022000</v>
      </c>
    </row>
    <row r="40" spans="1:16" x14ac:dyDescent="0.25">
      <c r="A40" s="2" t="s">
        <v>8</v>
      </c>
      <c r="B40" s="2" t="s">
        <v>10</v>
      </c>
      <c r="C40" s="2">
        <v>4900</v>
      </c>
      <c r="D40" s="6">
        <v>37500</v>
      </c>
      <c r="E40" s="6">
        <v>37500</v>
      </c>
      <c r="F40" s="6">
        <v>36250</v>
      </c>
      <c r="G40" s="6">
        <v>37500</v>
      </c>
      <c r="H40" s="6">
        <v>36250</v>
      </c>
      <c r="I40" s="6">
        <v>31250</v>
      </c>
      <c r="J40" s="6">
        <v>31250</v>
      </c>
      <c r="K40" s="6">
        <v>32500</v>
      </c>
      <c r="L40" s="6">
        <v>33750</v>
      </c>
      <c r="M40" s="6">
        <v>33750</v>
      </c>
      <c r="N40" s="6">
        <v>37500</v>
      </c>
      <c r="O40" s="6">
        <v>36250</v>
      </c>
      <c r="P40" s="6">
        <f t="shared" si="0"/>
        <v>421250</v>
      </c>
    </row>
    <row r="41" spans="1:16" x14ac:dyDescent="0.25">
      <c r="A41" s="2" t="s">
        <v>8</v>
      </c>
      <c r="B41" s="2" t="s">
        <v>10</v>
      </c>
      <c r="C41" s="2">
        <v>4950</v>
      </c>
      <c r="D41" s="6">
        <v>39000</v>
      </c>
      <c r="E41" s="6">
        <v>39000</v>
      </c>
      <c r="F41" s="6">
        <v>37700</v>
      </c>
      <c r="G41" s="6">
        <v>39000</v>
      </c>
      <c r="H41" s="6">
        <v>37700</v>
      </c>
      <c r="I41" s="6">
        <v>32500</v>
      </c>
      <c r="J41" s="6">
        <v>32500</v>
      </c>
      <c r="K41" s="6">
        <v>33800</v>
      </c>
      <c r="L41" s="6">
        <v>35100</v>
      </c>
      <c r="M41" s="6">
        <v>35100</v>
      </c>
      <c r="N41" s="6">
        <v>39000</v>
      </c>
      <c r="O41" s="6">
        <v>37700</v>
      </c>
      <c r="P41" s="6">
        <f t="shared" si="0"/>
        <v>438100</v>
      </c>
    </row>
    <row r="42" spans="1:16" x14ac:dyDescent="0.25">
      <c r="A42" s="2" t="s">
        <v>8</v>
      </c>
      <c r="B42" s="2" t="s">
        <v>10</v>
      </c>
      <c r="C42" s="2">
        <v>4999</v>
      </c>
      <c r="D42" s="6">
        <v>-163200</v>
      </c>
      <c r="E42" s="6">
        <v>-132600</v>
      </c>
      <c r="F42" s="6">
        <v>-20400</v>
      </c>
      <c r="G42" s="6">
        <v>-40800</v>
      </c>
      <c r="H42" s="6">
        <v>71400</v>
      </c>
      <c r="I42" s="6">
        <v>336600</v>
      </c>
      <c r="J42" s="6">
        <v>336600</v>
      </c>
      <c r="K42" s="6">
        <v>163200</v>
      </c>
      <c r="L42" s="6">
        <v>-10200</v>
      </c>
      <c r="M42" s="6">
        <v>-137700</v>
      </c>
      <c r="N42" s="6">
        <v>-163200</v>
      </c>
      <c r="O42" s="6">
        <v>-239700</v>
      </c>
      <c r="P42" s="6">
        <f t="shared" si="0"/>
        <v>0</v>
      </c>
    </row>
    <row r="43" spans="1:16" x14ac:dyDescent="0.25">
      <c r="A43" s="2" t="s">
        <v>9</v>
      </c>
      <c r="B43" s="2" t="s">
        <v>10</v>
      </c>
      <c r="C43" s="2">
        <v>4100</v>
      </c>
      <c r="D43" s="6">
        <v>356500</v>
      </c>
      <c r="E43" s="6">
        <v>356500</v>
      </c>
      <c r="F43" s="6">
        <v>345000</v>
      </c>
      <c r="G43" s="6">
        <v>356500</v>
      </c>
      <c r="H43" s="6">
        <v>345000</v>
      </c>
      <c r="I43" s="6">
        <v>299000</v>
      </c>
      <c r="J43" s="6">
        <v>299000</v>
      </c>
      <c r="K43" s="6">
        <v>310500</v>
      </c>
      <c r="L43" s="6">
        <v>322000</v>
      </c>
      <c r="M43" s="6">
        <v>322000</v>
      </c>
      <c r="N43" s="6">
        <v>356500</v>
      </c>
      <c r="O43" s="6">
        <v>345000</v>
      </c>
      <c r="P43" s="6">
        <f t="shared" si="0"/>
        <v>4013500</v>
      </c>
    </row>
    <row r="44" spans="1:16" x14ac:dyDescent="0.25">
      <c r="A44" s="2" t="s">
        <v>9</v>
      </c>
      <c r="B44" s="2" t="s">
        <v>10</v>
      </c>
      <c r="C44" s="2">
        <v>4110</v>
      </c>
      <c r="D44" s="6">
        <v>68200</v>
      </c>
      <c r="E44" s="6">
        <v>68200</v>
      </c>
      <c r="F44" s="6">
        <v>66000</v>
      </c>
      <c r="G44" s="6">
        <v>68200</v>
      </c>
      <c r="H44" s="6">
        <v>66000</v>
      </c>
      <c r="I44" s="6">
        <v>57200</v>
      </c>
      <c r="J44" s="6">
        <v>57200</v>
      </c>
      <c r="K44" s="6">
        <v>59400</v>
      </c>
      <c r="L44" s="6">
        <v>61600</v>
      </c>
      <c r="M44" s="6">
        <v>61600</v>
      </c>
      <c r="N44" s="6">
        <v>68200</v>
      </c>
      <c r="O44" s="6">
        <v>66000</v>
      </c>
      <c r="P44" s="6">
        <f t="shared" si="0"/>
        <v>767800</v>
      </c>
    </row>
    <row r="45" spans="1:16" x14ac:dyDescent="0.25">
      <c r="A45" s="2" t="s">
        <v>9</v>
      </c>
      <c r="B45" s="2" t="s">
        <v>10</v>
      </c>
      <c r="C45" s="2">
        <v>4130</v>
      </c>
      <c r="D45" s="6">
        <v>34100</v>
      </c>
      <c r="E45" s="6">
        <v>34100</v>
      </c>
      <c r="F45" s="6">
        <v>33000</v>
      </c>
      <c r="G45" s="6">
        <v>34100</v>
      </c>
      <c r="H45" s="6">
        <v>33000</v>
      </c>
      <c r="I45" s="6">
        <v>28600</v>
      </c>
      <c r="J45" s="6">
        <v>28600</v>
      </c>
      <c r="K45" s="6">
        <v>29700</v>
      </c>
      <c r="L45" s="6">
        <v>30800</v>
      </c>
      <c r="M45" s="6">
        <v>30800</v>
      </c>
      <c r="N45" s="6">
        <v>34100</v>
      </c>
      <c r="O45" s="6">
        <v>33000</v>
      </c>
      <c r="P45" s="6">
        <f t="shared" si="0"/>
        <v>383900</v>
      </c>
    </row>
    <row r="46" spans="1:16" x14ac:dyDescent="0.25">
      <c r="A46" s="2" t="s">
        <v>9</v>
      </c>
      <c r="B46" s="2" t="s">
        <v>10</v>
      </c>
      <c r="C46" s="2">
        <v>4140</v>
      </c>
      <c r="D46" s="6">
        <v>13950</v>
      </c>
      <c r="E46" s="6">
        <v>13950</v>
      </c>
      <c r="F46" s="6">
        <v>13500</v>
      </c>
      <c r="G46" s="6">
        <v>13950</v>
      </c>
      <c r="H46" s="6">
        <v>13500</v>
      </c>
      <c r="I46" s="6">
        <v>11700</v>
      </c>
      <c r="J46" s="6">
        <v>11700</v>
      </c>
      <c r="K46" s="6">
        <v>12150</v>
      </c>
      <c r="L46" s="6">
        <v>12600</v>
      </c>
      <c r="M46" s="6">
        <v>12600</v>
      </c>
      <c r="N46" s="6">
        <v>13950</v>
      </c>
      <c r="O46" s="6">
        <v>13500</v>
      </c>
      <c r="P46" s="6">
        <f t="shared" si="0"/>
        <v>157050</v>
      </c>
    </row>
    <row r="47" spans="1:16" x14ac:dyDescent="0.25">
      <c r="A47" s="2" t="s">
        <v>9</v>
      </c>
      <c r="B47" s="2" t="s">
        <v>10</v>
      </c>
      <c r="C47" s="2">
        <v>4200</v>
      </c>
      <c r="D47" s="6">
        <v>372000</v>
      </c>
      <c r="E47" s="6">
        <v>372000</v>
      </c>
      <c r="F47" s="6">
        <v>360000</v>
      </c>
      <c r="G47" s="6">
        <v>372000</v>
      </c>
      <c r="H47" s="6">
        <v>360000</v>
      </c>
      <c r="I47" s="6">
        <v>312000</v>
      </c>
      <c r="J47" s="6">
        <v>312000</v>
      </c>
      <c r="K47" s="6">
        <v>324000</v>
      </c>
      <c r="L47" s="6">
        <v>336000</v>
      </c>
      <c r="M47" s="6">
        <v>336000</v>
      </c>
      <c r="N47" s="6">
        <v>372000</v>
      </c>
      <c r="O47" s="6">
        <v>360000</v>
      </c>
      <c r="P47" s="6">
        <f t="shared" si="0"/>
        <v>4188000</v>
      </c>
    </row>
    <row r="48" spans="1:16" x14ac:dyDescent="0.25">
      <c r="A48" s="2" t="s">
        <v>9</v>
      </c>
      <c r="B48" s="2" t="s">
        <v>10</v>
      </c>
      <c r="C48" s="2">
        <v>4300</v>
      </c>
      <c r="D48" s="6">
        <v>49600</v>
      </c>
      <c r="E48" s="6">
        <v>49600</v>
      </c>
      <c r="F48" s="6">
        <v>48000</v>
      </c>
      <c r="G48" s="6">
        <v>49600</v>
      </c>
      <c r="H48" s="6">
        <v>48000</v>
      </c>
      <c r="I48" s="6">
        <v>41600</v>
      </c>
      <c r="J48" s="6">
        <v>41600</v>
      </c>
      <c r="K48" s="6">
        <v>43200</v>
      </c>
      <c r="L48" s="6">
        <v>44800</v>
      </c>
      <c r="M48" s="6">
        <v>44800</v>
      </c>
      <c r="N48" s="6">
        <v>49600</v>
      </c>
      <c r="O48" s="6">
        <v>48000</v>
      </c>
      <c r="P48" s="6">
        <f t="shared" si="0"/>
        <v>558400</v>
      </c>
    </row>
    <row r="49" spans="1:16" x14ac:dyDescent="0.25">
      <c r="A49" s="2" t="s">
        <v>9</v>
      </c>
      <c r="B49" s="2" t="s">
        <v>10</v>
      </c>
      <c r="C49" s="2">
        <v>4400</v>
      </c>
      <c r="D49" s="6">
        <v>27900</v>
      </c>
      <c r="E49" s="6">
        <v>27900</v>
      </c>
      <c r="F49" s="6">
        <v>27000</v>
      </c>
      <c r="G49" s="6">
        <v>27900</v>
      </c>
      <c r="H49" s="6">
        <v>27000</v>
      </c>
      <c r="I49" s="6">
        <v>23400</v>
      </c>
      <c r="J49" s="6">
        <v>23400</v>
      </c>
      <c r="K49" s="6">
        <v>24300</v>
      </c>
      <c r="L49" s="6">
        <v>25200</v>
      </c>
      <c r="M49" s="6">
        <v>25200</v>
      </c>
      <c r="N49" s="6">
        <v>27900</v>
      </c>
      <c r="O49" s="6">
        <v>27000</v>
      </c>
      <c r="P49" s="6">
        <f t="shared" si="0"/>
        <v>314100</v>
      </c>
    </row>
    <row r="50" spans="1:16" x14ac:dyDescent="0.25">
      <c r="A50" s="2" t="s">
        <v>9</v>
      </c>
      <c r="B50" s="2" t="s">
        <v>10</v>
      </c>
      <c r="C50" s="2">
        <v>4500</v>
      </c>
      <c r="D50" s="6">
        <v>55800</v>
      </c>
      <c r="E50" s="6">
        <v>55800</v>
      </c>
      <c r="F50" s="6">
        <v>54000</v>
      </c>
      <c r="G50" s="6">
        <v>55800</v>
      </c>
      <c r="H50" s="6">
        <v>54000</v>
      </c>
      <c r="I50" s="6">
        <v>46800</v>
      </c>
      <c r="J50" s="6">
        <v>46800</v>
      </c>
      <c r="K50" s="6">
        <v>48600</v>
      </c>
      <c r="L50" s="6">
        <v>50400</v>
      </c>
      <c r="M50" s="6">
        <v>50400</v>
      </c>
      <c r="N50" s="6">
        <v>55800</v>
      </c>
      <c r="O50" s="6">
        <v>54000</v>
      </c>
      <c r="P50" s="6">
        <f t="shared" si="0"/>
        <v>628200</v>
      </c>
    </row>
    <row r="51" spans="1:16" x14ac:dyDescent="0.25">
      <c r="A51" s="2" t="s">
        <v>9</v>
      </c>
      <c r="B51" s="2" t="s">
        <v>10</v>
      </c>
      <c r="C51" s="2">
        <v>4700</v>
      </c>
      <c r="D51" s="6">
        <v>170500</v>
      </c>
      <c r="E51" s="6">
        <v>170500</v>
      </c>
      <c r="F51" s="6">
        <v>165000</v>
      </c>
      <c r="G51" s="6">
        <v>170500</v>
      </c>
      <c r="H51" s="6">
        <v>165000</v>
      </c>
      <c r="I51" s="6">
        <v>143000</v>
      </c>
      <c r="J51" s="6">
        <v>143000</v>
      </c>
      <c r="K51" s="6">
        <v>148500</v>
      </c>
      <c r="L51" s="6">
        <v>154000</v>
      </c>
      <c r="M51" s="6">
        <v>154000</v>
      </c>
      <c r="N51" s="6">
        <v>170500</v>
      </c>
      <c r="O51" s="6">
        <v>165000</v>
      </c>
      <c r="P51" s="6">
        <f t="shared" si="0"/>
        <v>1919500</v>
      </c>
    </row>
    <row r="52" spans="1:16" x14ac:dyDescent="0.25">
      <c r="A52" s="2" t="s">
        <v>9</v>
      </c>
      <c r="B52" s="2" t="s">
        <v>10</v>
      </c>
      <c r="C52" s="2">
        <v>4800</v>
      </c>
      <c r="D52" s="6">
        <v>193750</v>
      </c>
      <c r="E52" s="6">
        <v>193750</v>
      </c>
      <c r="F52" s="6">
        <v>187500</v>
      </c>
      <c r="G52" s="6">
        <v>193750</v>
      </c>
      <c r="H52" s="6">
        <v>187500</v>
      </c>
      <c r="I52" s="6">
        <v>162500</v>
      </c>
      <c r="J52" s="6">
        <v>162500</v>
      </c>
      <c r="K52" s="6">
        <v>168750</v>
      </c>
      <c r="L52" s="6">
        <v>175000</v>
      </c>
      <c r="M52" s="6">
        <v>175000</v>
      </c>
      <c r="N52" s="6">
        <v>193750</v>
      </c>
      <c r="O52" s="6">
        <v>187500</v>
      </c>
      <c r="P52" s="6">
        <f t="shared" si="0"/>
        <v>2181250</v>
      </c>
    </row>
    <row r="53" spans="1:16" x14ac:dyDescent="0.25">
      <c r="A53" s="2" t="s">
        <v>9</v>
      </c>
      <c r="B53" s="2" t="s">
        <v>10</v>
      </c>
      <c r="C53" s="2">
        <v>4900</v>
      </c>
      <c r="D53" s="6">
        <v>44950</v>
      </c>
      <c r="E53" s="6">
        <v>44950</v>
      </c>
      <c r="F53" s="6">
        <v>43500</v>
      </c>
      <c r="G53" s="6">
        <v>44950</v>
      </c>
      <c r="H53" s="6">
        <v>43500</v>
      </c>
      <c r="I53" s="6">
        <v>37700</v>
      </c>
      <c r="J53" s="6">
        <v>37700</v>
      </c>
      <c r="K53" s="6">
        <v>39150</v>
      </c>
      <c r="L53" s="6">
        <v>40600</v>
      </c>
      <c r="M53" s="6">
        <v>40600</v>
      </c>
      <c r="N53" s="6">
        <v>44950</v>
      </c>
      <c r="O53" s="6">
        <v>43500</v>
      </c>
      <c r="P53" s="6">
        <f t="shared" si="0"/>
        <v>506050</v>
      </c>
    </row>
    <row r="54" spans="1:16" x14ac:dyDescent="0.25">
      <c r="A54" s="2" t="s">
        <v>9</v>
      </c>
      <c r="B54" s="2" t="s">
        <v>10</v>
      </c>
      <c r="C54" s="2">
        <v>4950</v>
      </c>
      <c r="D54" s="6">
        <v>37200</v>
      </c>
      <c r="E54" s="6">
        <v>37200</v>
      </c>
      <c r="F54" s="6">
        <v>36000</v>
      </c>
      <c r="G54" s="6">
        <v>37200</v>
      </c>
      <c r="H54" s="6">
        <v>36000</v>
      </c>
      <c r="I54" s="6">
        <v>31200</v>
      </c>
      <c r="J54" s="6">
        <v>31200</v>
      </c>
      <c r="K54" s="6">
        <v>32400</v>
      </c>
      <c r="L54" s="6">
        <v>33600</v>
      </c>
      <c r="M54" s="6">
        <v>33600</v>
      </c>
      <c r="N54" s="6">
        <v>37200</v>
      </c>
      <c r="O54" s="6">
        <v>36000</v>
      </c>
      <c r="P54" s="6">
        <f t="shared" si="0"/>
        <v>418800</v>
      </c>
    </row>
    <row r="55" spans="1:16" x14ac:dyDescent="0.25">
      <c r="A55" s="2" t="s">
        <v>9</v>
      </c>
      <c r="B55" s="2" t="s">
        <v>10</v>
      </c>
      <c r="C55" s="2">
        <v>4999</v>
      </c>
      <c r="D55" s="6">
        <v>-166400</v>
      </c>
      <c r="E55" s="6">
        <v>-135200</v>
      </c>
      <c r="F55" s="6">
        <v>-20800</v>
      </c>
      <c r="G55" s="6">
        <v>-41600</v>
      </c>
      <c r="H55" s="6">
        <v>78000</v>
      </c>
      <c r="I55" s="6">
        <v>348400</v>
      </c>
      <c r="J55" s="6">
        <v>348400</v>
      </c>
      <c r="K55" s="6">
        <v>166400</v>
      </c>
      <c r="L55" s="6">
        <v>-10400</v>
      </c>
      <c r="M55" s="6">
        <v>-145600</v>
      </c>
      <c r="N55" s="6">
        <v>-166400</v>
      </c>
      <c r="O55" s="6">
        <v>-254800</v>
      </c>
      <c r="P55" s="6">
        <f t="shared" si="0"/>
        <v>0</v>
      </c>
    </row>
    <row r="56" spans="1:16" x14ac:dyDescent="0.25">
      <c r="A56" s="2" t="s">
        <v>5</v>
      </c>
      <c r="B56" s="2" t="s">
        <v>12</v>
      </c>
      <c r="C56" s="2">
        <v>5100</v>
      </c>
      <c r="D56" s="6">
        <v>20000</v>
      </c>
      <c r="E56" s="6">
        <v>20000</v>
      </c>
      <c r="F56" s="6">
        <v>20000</v>
      </c>
      <c r="G56" s="6">
        <v>20000</v>
      </c>
      <c r="H56" s="6">
        <v>20000</v>
      </c>
      <c r="I56" s="6">
        <v>20000</v>
      </c>
      <c r="J56" s="6">
        <v>20000</v>
      </c>
      <c r="K56" s="6">
        <v>20000</v>
      </c>
      <c r="L56" s="6">
        <v>20000</v>
      </c>
      <c r="M56" s="6">
        <v>20000</v>
      </c>
      <c r="N56" s="6">
        <v>20000</v>
      </c>
      <c r="O56" s="6">
        <v>20000</v>
      </c>
      <c r="P56" s="6">
        <f t="shared" si="0"/>
        <v>240000</v>
      </c>
    </row>
    <row r="57" spans="1:16" x14ac:dyDescent="0.25">
      <c r="A57" s="2" t="s">
        <v>5</v>
      </c>
      <c r="B57" s="2" t="s">
        <v>12</v>
      </c>
      <c r="C57" s="2">
        <v>5130</v>
      </c>
      <c r="D57" s="6">
        <v>1200</v>
      </c>
      <c r="E57" s="6">
        <v>1200</v>
      </c>
      <c r="F57" s="6">
        <v>1200</v>
      </c>
      <c r="G57" s="6">
        <v>1200</v>
      </c>
      <c r="H57" s="6">
        <v>1200</v>
      </c>
      <c r="I57" s="6">
        <v>1200</v>
      </c>
      <c r="J57" s="6">
        <v>1200</v>
      </c>
      <c r="K57" s="6">
        <v>1200</v>
      </c>
      <c r="L57" s="6">
        <v>1200</v>
      </c>
      <c r="M57" s="6">
        <v>1200</v>
      </c>
      <c r="N57" s="6">
        <v>1200</v>
      </c>
      <c r="O57" s="6">
        <v>1200</v>
      </c>
      <c r="P57" s="6">
        <f t="shared" si="0"/>
        <v>14400</v>
      </c>
    </row>
    <row r="58" spans="1:16" x14ac:dyDescent="0.25">
      <c r="A58" s="2" t="s">
        <v>5</v>
      </c>
      <c r="B58" s="2" t="s">
        <v>12</v>
      </c>
      <c r="C58" s="2">
        <v>5140</v>
      </c>
      <c r="D58" s="6">
        <v>500</v>
      </c>
      <c r="E58" s="6">
        <v>500</v>
      </c>
      <c r="F58" s="6">
        <v>500</v>
      </c>
      <c r="G58" s="6">
        <v>500</v>
      </c>
      <c r="H58" s="6">
        <v>500</v>
      </c>
      <c r="I58" s="6">
        <v>500</v>
      </c>
      <c r="J58" s="6">
        <v>500</v>
      </c>
      <c r="K58" s="6">
        <v>500</v>
      </c>
      <c r="L58" s="6">
        <v>500</v>
      </c>
      <c r="M58" s="6">
        <v>500</v>
      </c>
      <c r="N58" s="6">
        <v>500</v>
      </c>
      <c r="O58" s="6">
        <v>500</v>
      </c>
      <c r="P58" s="6">
        <f t="shared" si="0"/>
        <v>6000</v>
      </c>
    </row>
    <row r="59" spans="1:16" x14ac:dyDescent="0.25">
      <c r="A59" s="2" t="s">
        <v>5</v>
      </c>
      <c r="B59" s="2" t="s">
        <v>12</v>
      </c>
      <c r="C59" s="2">
        <v>5200</v>
      </c>
      <c r="D59" s="6">
        <v>1100</v>
      </c>
      <c r="E59" s="6">
        <v>1100</v>
      </c>
      <c r="F59" s="6">
        <v>1100</v>
      </c>
      <c r="G59" s="6">
        <v>1100</v>
      </c>
      <c r="H59" s="6">
        <v>1100</v>
      </c>
      <c r="I59" s="6">
        <v>1100</v>
      </c>
      <c r="J59" s="6">
        <v>1100</v>
      </c>
      <c r="K59" s="6">
        <v>1100</v>
      </c>
      <c r="L59" s="6">
        <v>1100</v>
      </c>
      <c r="M59" s="6">
        <v>1100</v>
      </c>
      <c r="N59" s="6">
        <v>1100</v>
      </c>
      <c r="O59" s="6">
        <v>1100</v>
      </c>
      <c r="P59" s="6">
        <f t="shared" si="0"/>
        <v>13200</v>
      </c>
    </row>
    <row r="60" spans="1:16" x14ac:dyDescent="0.25">
      <c r="A60" s="2" t="s">
        <v>5</v>
      </c>
      <c r="B60" s="2" t="s">
        <v>12</v>
      </c>
      <c r="C60" s="2">
        <v>5300</v>
      </c>
      <c r="D60" s="6">
        <v>1000</v>
      </c>
      <c r="E60" s="6">
        <v>1000</v>
      </c>
      <c r="F60" s="6">
        <v>1000</v>
      </c>
      <c r="G60" s="6">
        <v>1000</v>
      </c>
      <c r="H60" s="6">
        <v>1000</v>
      </c>
      <c r="I60" s="6">
        <v>1000</v>
      </c>
      <c r="J60" s="6">
        <v>1000</v>
      </c>
      <c r="K60" s="6">
        <v>1000</v>
      </c>
      <c r="L60" s="6">
        <v>1000</v>
      </c>
      <c r="M60" s="6">
        <v>1000</v>
      </c>
      <c r="N60" s="6">
        <v>1000</v>
      </c>
      <c r="O60" s="6">
        <v>1000</v>
      </c>
      <c r="P60" s="6">
        <f t="shared" si="0"/>
        <v>12000</v>
      </c>
    </row>
    <row r="61" spans="1:16" x14ac:dyDescent="0.25">
      <c r="A61" s="2" t="s">
        <v>5</v>
      </c>
      <c r="B61" s="2" t="s">
        <v>12</v>
      </c>
      <c r="C61" s="2">
        <v>5400</v>
      </c>
      <c r="D61" s="6">
        <v>600</v>
      </c>
      <c r="E61" s="6">
        <v>600</v>
      </c>
      <c r="F61" s="6">
        <v>600</v>
      </c>
      <c r="G61" s="6">
        <v>600</v>
      </c>
      <c r="H61" s="6">
        <v>600</v>
      </c>
      <c r="I61" s="6">
        <v>600</v>
      </c>
      <c r="J61" s="6">
        <v>600</v>
      </c>
      <c r="K61" s="6">
        <v>600</v>
      </c>
      <c r="L61" s="6">
        <v>600</v>
      </c>
      <c r="M61" s="6">
        <v>600</v>
      </c>
      <c r="N61" s="6">
        <v>600</v>
      </c>
      <c r="O61" s="6">
        <v>600</v>
      </c>
      <c r="P61" s="6">
        <f t="shared" si="0"/>
        <v>7200</v>
      </c>
    </row>
    <row r="62" spans="1:16" x14ac:dyDescent="0.25">
      <c r="A62" s="2" t="s">
        <v>5</v>
      </c>
      <c r="B62" s="2" t="s">
        <v>12</v>
      </c>
      <c r="C62" s="2">
        <v>5500</v>
      </c>
      <c r="D62" s="6">
        <v>18500</v>
      </c>
      <c r="E62" s="6">
        <v>18500</v>
      </c>
      <c r="F62" s="6">
        <v>18500</v>
      </c>
      <c r="G62" s="6">
        <v>18500</v>
      </c>
      <c r="H62" s="6">
        <v>18500</v>
      </c>
      <c r="I62" s="6">
        <v>18500</v>
      </c>
      <c r="J62" s="6">
        <v>18500</v>
      </c>
      <c r="K62" s="6">
        <v>18500</v>
      </c>
      <c r="L62" s="6">
        <v>18500</v>
      </c>
      <c r="M62" s="6">
        <v>18500</v>
      </c>
      <c r="N62" s="6">
        <v>18500</v>
      </c>
      <c r="O62" s="6">
        <v>18500</v>
      </c>
      <c r="P62" s="6">
        <f t="shared" si="0"/>
        <v>222000</v>
      </c>
    </row>
    <row r="63" spans="1:16" x14ac:dyDescent="0.25">
      <c r="A63" s="2" t="s">
        <v>5</v>
      </c>
      <c r="B63" s="2" t="s">
        <v>12</v>
      </c>
      <c r="C63" s="2">
        <v>5700</v>
      </c>
      <c r="D63" s="6">
        <v>2450</v>
      </c>
      <c r="E63" s="6">
        <v>2450</v>
      </c>
      <c r="F63" s="6">
        <v>2450</v>
      </c>
      <c r="G63" s="6">
        <v>2450</v>
      </c>
      <c r="H63" s="6">
        <v>2450</v>
      </c>
      <c r="I63" s="6">
        <v>2450</v>
      </c>
      <c r="J63" s="6">
        <v>2450</v>
      </c>
      <c r="K63" s="6">
        <v>2450</v>
      </c>
      <c r="L63" s="6">
        <v>2450</v>
      </c>
      <c r="M63" s="6">
        <v>2450</v>
      </c>
      <c r="N63" s="6">
        <v>2450</v>
      </c>
      <c r="O63" s="6">
        <v>2450</v>
      </c>
      <c r="P63" s="6">
        <f t="shared" si="0"/>
        <v>29400</v>
      </c>
    </row>
    <row r="64" spans="1:16" x14ac:dyDescent="0.25">
      <c r="A64" s="2" t="s">
        <v>5</v>
      </c>
      <c r="B64" s="2" t="s">
        <v>12</v>
      </c>
      <c r="C64" s="2">
        <v>5800</v>
      </c>
      <c r="D64" s="6">
        <v>1000</v>
      </c>
      <c r="E64" s="6">
        <v>1000</v>
      </c>
      <c r="F64" s="6">
        <v>1000</v>
      </c>
      <c r="G64" s="6">
        <v>1000</v>
      </c>
      <c r="H64" s="6">
        <v>1000</v>
      </c>
      <c r="I64" s="6">
        <v>1000</v>
      </c>
      <c r="J64" s="6">
        <v>1000</v>
      </c>
      <c r="K64" s="6">
        <v>1000</v>
      </c>
      <c r="L64" s="6">
        <v>1000</v>
      </c>
      <c r="M64" s="6">
        <v>1000</v>
      </c>
      <c r="N64" s="6">
        <v>1000</v>
      </c>
      <c r="O64" s="6">
        <v>1000</v>
      </c>
      <c r="P64" s="6">
        <f t="shared" si="0"/>
        <v>12000</v>
      </c>
    </row>
    <row r="65" spans="1:16" x14ac:dyDescent="0.25">
      <c r="A65" s="2" t="s">
        <v>5</v>
      </c>
      <c r="B65" s="2" t="s">
        <v>12</v>
      </c>
      <c r="C65" s="2">
        <v>6000</v>
      </c>
      <c r="D65" s="6">
        <v>540</v>
      </c>
      <c r="E65" s="6">
        <v>540</v>
      </c>
      <c r="F65" s="6">
        <v>540</v>
      </c>
      <c r="G65" s="6">
        <v>540</v>
      </c>
      <c r="H65" s="6">
        <v>540</v>
      </c>
      <c r="I65" s="6">
        <v>540</v>
      </c>
      <c r="J65" s="6">
        <v>540</v>
      </c>
      <c r="K65" s="6">
        <v>540</v>
      </c>
      <c r="L65" s="6">
        <v>540</v>
      </c>
      <c r="M65" s="6">
        <v>540</v>
      </c>
      <c r="N65" s="6">
        <v>540</v>
      </c>
      <c r="O65" s="6">
        <v>540</v>
      </c>
      <c r="P65" s="6">
        <f t="shared" si="0"/>
        <v>6480</v>
      </c>
    </row>
    <row r="66" spans="1:16" x14ac:dyDescent="0.25">
      <c r="A66" s="2" t="s">
        <v>5</v>
      </c>
      <c r="B66" s="2" t="s">
        <v>12</v>
      </c>
      <c r="C66" s="2">
        <v>6200</v>
      </c>
      <c r="D66" s="6">
        <v>2400</v>
      </c>
      <c r="E66" s="6">
        <v>2400</v>
      </c>
      <c r="F66" s="6">
        <v>2400</v>
      </c>
      <c r="G66" s="6">
        <v>2400</v>
      </c>
      <c r="H66" s="6">
        <v>2400</v>
      </c>
      <c r="I66" s="6">
        <v>2400</v>
      </c>
      <c r="J66" s="6">
        <v>2400</v>
      </c>
      <c r="K66" s="6">
        <v>2400</v>
      </c>
      <c r="L66" s="6">
        <v>2400</v>
      </c>
      <c r="M66" s="6">
        <v>2400</v>
      </c>
      <c r="N66" s="6">
        <v>2400</v>
      </c>
      <c r="O66" s="6">
        <v>2400</v>
      </c>
      <c r="P66" s="6">
        <f t="shared" si="0"/>
        <v>28800</v>
      </c>
    </row>
    <row r="67" spans="1:16" x14ac:dyDescent="0.25">
      <c r="A67" s="2" t="s">
        <v>5</v>
      </c>
      <c r="B67" s="2" t="s">
        <v>12</v>
      </c>
      <c r="C67" s="2">
        <v>6400</v>
      </c>
      <c r="D67" s="6">
        <v>3500</v>
      </c>
      <c r="E67" s="6">
        <v>3500</v>
      </c>
      <c r="F67" s="6">
        <v>3500</v>
      </c>
      <c r="G67" s="6">
        <v>3500</v>
      </c>
      <c r="H67" s="6">
        <v>3500</v>
      </c>
      <c r="I67" s="6">
        <v>3500</v>
      </c>
      <c r="J67" s="6">
        <v>3500</v>
      </c>
      <c r="K67" s="6">
        <v>3500</v>
      </c>
      <c r="L67" s="6">
        <v>3500</v>
      </c>
      <c r="M67" s="6">
        <v>3500</v>
      </c>
      <c r="N67" s="6">
        <v>3500</v>
      </c>
      <c r="O67" s="6">
        <v>3500</v>
      </c>
      <c r="P67" s="6">
        <f t="shared" ref="P67:P130" si="1">SUM(D67:O67)</f>
        <v>42000</v>
      </c>
    </row>
    <row r="68" spans="1:16" x14ac:dyDescent="0.25">
      <c r="A68" s="2" t="s">
        <v>5</v>
      </c>
      <c r="B68" s="2" t="s">
        <v>12</v>
      </c>
      <c r="C68" s="2">
        <v>6410</v>
      </c>
      <c r="D68" s="6">
        <v>2500</v>
      </c>
      <c r="E68" s="6">
        <v>2500</v>
      </c>
      <c r="F68" s="6">
        <v>2500</v>
      </c>
      <c r="G68" s="6">
        <v>2500</v>
      </c>
      <c r="H68" s="6">
        <v>2500</v>
      </c>
      <c r="I68" s="6">
        <v>2500</v>
      </c>
      <c r="J68" s="6">
        <v>2500</v>
      </c>
      <c r="K68" s="6">
        <v>2500</v>
      </c>
      <c r="L68" s="6">
        <v>2500</v>
      </c>
      <c r="M68" s="6">
        <v>2500</v>
      </c>
      <c r="N68" s="6">
        <v>2500</v>
      </c>
      <c r="O68" s="6">
        <v>2500</v>
      </c>
      <c r="P68" s="6">
        <f t="shared" si="1"/>
        <v>30000</v>
      </c>
    </row>
    <row r="69" spans="1:16" x14ac:dyDescent="0.25">
      <c r="A69" s="2" t="s">
        <v>5</v>
      </c>
      <c r="B69" s="2" t="s">
        <v>12</v>
      </c>
      <c r="C69" s="2">
        <v>6420</v>
      </c>
      <c r="D69" s="6">
        <v>1900</v>
      </c>
      <c r="E69" s="6">
        <v>1900</v>
      </c>
      <c r="F69" s="6">
        <v>1900</v>
      </c>
      <c r="G69" s="6">
        <v>1900</v>
      </c>
      <c r="H69" s="6">
        <v>1900</v>
      </c>
      <c r="I69" s="6">
        <v>1900</v>
      </c>
      <c r="J69" s="6">
        <v>1900</v>
      </c>
      <c r="K69" s="6">
        <v>1900</v>
      </c>
      <c r="L69" s="6">
        <v>1900</v>
      </c>
      <c r="M69" s="6">
        <v>1900</v>
      </c>
      <c r="N69" s="6">
        <v>1900</v>
      </c>
      <c r="O69" s="6">
        <v>1900</v>
      </c>
      <c r="P69" s="6">
        <f t="shared" si="1"/>
        <v>22800</v>
      </c>
    </row>
    <row r="70" spans="1:16" x14ac:dyDescent="0.25">
      <c r="A70" s="2" t="s">
        <v>5</v>
      </c>
      <c r="B70" s="2" t="s">
        <v>12</v>
      </c>
      <c r="C70" s="2">
        <v>6500</v>
      </c>
      <c r="D70" s="6">
        <v>3000</v>
      </c>
      <c r="E70" s="6">
        <v>3000</v>
      </c>
      <c r="F70" s="6">
        <v>3000</v>
      </c>
      <c r="G70" s="6">
        <v>3000</v>
      </c>
      <c r="H70" s="6">
        <v>3000</v>
      </c>
      <c r="I70" s="6">
        <v>3000</v>
      </c>
      <c r="J70" s="6">
        <v>3000</v>
      </c>
      <c r="K70" s="6">
        <v>3000</v>
      </c>
      <c r="L70" s="6">
        <v>3000</v>
      </c>
      <c r="M70" s="6">
        <v>3000</v>
      </c>
      <c r="N70" s="6">
        <v>3000</v>
      </c>
      <c r="O70" s="6">
        <v>3000</v>
      </c>
      <c r="P70" s="6">
        <f t="shared" si="1"/>
        <v>36000</v>
      </c>
    </row>
    <row r="71" spans="1:16" x14ac:dyDescent="0.25">
      <c r="A71" s="2" t="s">
        <v>5</v>
      </c>
      <c r="B71" s="2" t="s">
        <v>12</v>
      </c>
      <c r="C71" s="2">
        <v>6600</v>
      </c>
      <c r="D71" s="6">
        <v>5000</v>
      </c>
      <c r="E71" s="6">
        <v>5000</v>
      </c>
      <c r="F71" s="6">
        <v>5000</v>
      </c>
      <c r="G71" s="6">
        <v>5000</v>
      </c>
      <c r="H71" s="6">
        <v>5000</v>
      </c>
      <c r="I71" s="6">
        <v>5000</v>
      </c>
      <c r="J71" s="6">
        <v>5000</v>
      </c>
      <c r="K71" s="6">
        <v>5000</v>
      </c>
      <c r="L71" s="6">
        <v>5000</v>
      </c>
      <c r="M71" s="6">
        <v>5000</v>
      </c>
      <c r="N71" s="6">
        <v>5000</v>
      </c>
      <c r="O71" s="6">
        <v>5000</v>
      </c>
      <c r="P71" s="6">
        <f t="shared" si="1"/>
        <v>60000</v>
      </c>
    </row>
    <row r="72" spans="1:16" x14ac:dyDescent="0.25">
      <c r="A72" s="2" t="s">
        <v>5</v>
      </c>
      <c r="B72" s="2" t="s">
        <v>12</v>
      </c>
      <c r="C72" s="2">
        <v>6610</v>
      </c>
      <c r="D72" s="6">
        <v>2500</v>
      </c>
      <c r="E72" s="6">
        <v>2500</v>
      </c>
      <c r="F72" s="6">
        <v>2500</v>
      </c>
      <c r="G72" s="6">
        <v>2500</v>
      </c>
      <c r="H72" s="6">
        <v>2500</v>
      </c>
      <c r="I72" s="6">
        <v>2500</v>
      </c>
      <c r="J72" s="6">
        <v>2500</v>
      </c>
      <c r="K72" s="6">
        <v>2500</v>
      </c>
      <c r="L72" s="6">
        <v>2500</v>
      </c>
      <c r="M72" s="6">
        <v>2500</v>
      </c>
      <c r="N72" s="6">
        <v>2500</v>
      </c>
      <c r="O72" s="6">
        <v>2500</v>
      </c>
      <c r="P72" s="6">
        <f t="shared" si="1"/>
        <v>30000</v>
      </c>
    </row>
    <row r="73" spans="1:16" x14ac:dyDescent="0.25">
      <c r="A73" s="2" t="s">
        <v>5</v>
      </c>
      <c r="B73" s="2" t="s">
        <v>12</v>
      </c>
      <c r="C73" s="2">
        <v>6620</v>
      </c>
      <c r="D73" s="6">
        <v>1000</v>
      </c>
      <c r="E73" s="6">
        <v>1000</v>
      </c>
      <c r="F73" s="6">
        <v>1000</v>
      </c>
      <c r="G73" s="6">
        <v>1000</v>
      </c>
      <c r="H73" s="6">
        <v>1000</v>
      </c>
      <c r="I73" s="6">
        <v>1000</v>
      </c>
      <c r="J73" s="6">
        <v>1000</v>
      </c>
      <c r="K73" s="6">
        <v>1000</v>
      </c>
      <c r="L73" s="6">
        <v>1000</v>
      </c>
      <c r="M73" s="6">
        <v>1000</v>
      </c>
      <c r="N73" s="6">
        <v>1000</v>
      </c>
      <c r="O73" s="6">
        <v>1000</v>
      </c>
      <c r="P73" s="6">
        <f t="shared" si="1"/>
        <v>12000</v>
      </c>
    </row>
    <row r="74" spans="1:16" x14ac:dyDescent="0.25">
      <c r="A74" s="2" t="s">
        <v>5</v>
      </c>
      <c r="B74" s="2" t="s">
        <v>12</v>
      </c>
      <c r="C74" s="2">
        <v>6700</v>
      </c>
      <c r="D74" s="6">
        <v>580</v>
      </c>
      <c r="E74" s="6">
        <v>580</v>
      </c>
      <c r="F74" s="6">
        <v>580</v>
      </c>
      <c r="G74" s="6">
        <v>580</v>
      </c>
      <c r="H74" s="6">
        <v>580</v>
      </c>
      <c r="I74" s="6">
        <v>580</v>
      </c>
      <c r="J74" s="6">
        <v>580</v>
      </c>
      <c r="K74" s="6">
        <v>580</v>
      </c>
      <c r="L74" s="6">
        <v>580</v>
      </c>
      <c r="M74" s="6">
        <v>580</v>
      </c>
      <c r="N74" s="6">
        <v>580</v>
      </c>
      <c r="O74" s="6">
        <v>580</v>
      </c>
      <c r="P74" s="6">
        <f t="shared" si="1"/>
        <v>6960</v>
      </c>
    </row>
    <row r="75" spans="1:16" x14ac:dyDescent="0.25">
      <c r="A75" s="2" t="s">
        <v>5</v>
      </c>
      <c r="B75" s="2" t="s">
        <v>12</v>
      </c>
      <c r="C75" s="2">
        <v>6999</v>
      </c>
      <c r="D75" s="6">
        <v>1600</v>
      </c>
      <c r="E75" s="6">
        <v>1600</v>
      </c>
      <c r="F75" s="6">
        <v>1600</v>
      </c>
      <c r="G75" s="6">
        <v>1600</v>
      </c>
      <c r="H75" s="6">
        <v>1600</v>
      </c>
      <c r="I75" s="6">
        <v>1600</v>
      </c>
      <c r="J75" s="6">
        <v>1600</v>
      </c>
      <c r="K75" s="6">
        <v>1600</v>
      </c>
      <c r="L75" s="6">
        <v>1600</v>
      </c>
      <c r="M75" s="6">
        <v>1600</v>
      </c>
      <c r="N75" s="6">
        <v>1600</v>
      </c>
      <c r="O75" s="6">
        <v>1600</v>
      </c>
      <c r="P75" s="6">
        <f t="shared" si="1"/>
        <v>19200</v>
      </c>
    </row>
    <row r="76" spans="1:16" x14ac:dyDescent="0.25">
      <c r="A76" s="2" t="s">
        <v>8</v>
      </c>
      <c r="B76" s="2" t="s">
        <v>12</v>
      </c>
      <c r="C76" s="2">
        <v>5100</v>
      </c>
      <c r="D76" s="6">
        <v>20600</v>
      </c>
      <c r="E76" s="6">
        <v>20600</v>
      </c>
      <c r="F76" s="6">
        <v>20600</v>
      </c>
      <c r="G76" s="6">
        <v>20600</v>
      </c>
      <c r="H76" s="6">
        <v>20600</v>
      </c>
      <c r="I76" s="6">
        <v>20600</v>
      </c>
      <c r="J76" s="6">
        <v>20600</v>
      </c>
      <c r="K76" s="6">
        <v>20600</v>
      </c>
      <c r="L76" s="6">
        <v>20600</v>
      </c>
      <c r="M76" s="6">
        <v>20600</v>
      </c>
      <c r="N76" s="6">
        <v>20600</v>
      </c>
      <c r="O76" s="6">
        <v>20600</v>
      </c>
      <c r="P76" s="6">
        <f t="shared" si="1"/>
        <v>247200</v>
      </c>
    </row>
    <row r="77" spans="1:16" x14ac:dyDescent="0.25">
      <c r="A77" s="2" t="s">
        <v>8</v>
      </c>
      <c r="B77" s="2" t="s">
        <v>12</v>
      </c>
      <c r="C77" s="2">
        <v>5130</v>
      </c>
      <c r="D77" s="6">
        <v>1240</v>
      </c>
      <c r="E77" s="6">
        <v>1240</v>
      </c>
      <c r="F77" s="6">
        <v>1240</v>
      </c>
      <c r="G77" s="6">
        <v>1240</v>
      </c>
      <c r="H77" s="6">
        <v>1240</v>
      </c>
      <c r="I77" s="6">
        <v>1240</v>
      </c>
      <c r="J77" s="6">
        <v>1240</v>
      </c>
      <c r="K77" s="6">
        <v>1240</v>
      </c>
      <c r="L77" s="6">
        <v>1240</v>
      </c>
      <c r="M77" s="6">
        <v>1240</v>
      </c>
      <c r="N77" s="6">
        <v>1240</v>
      </c>
      <c r="O77" s="6">
        <v>1240</v>
      </c>
      <c r="P77" s="6">
        <f t="shared" si="1"/>
        <v>14880</v>
      </c>
    </row>
    <row r="78" spans="1:16" x14ac:dyDescent="0.25">
      <c r="A78" s="2" t="s">
        <v>8</v>
      </c>
      <c r="B78" s="2" t="s">
        <v>12</v>
      </c>
      <c r="C78" s="2">
        <v>5140</v>
      </c>
      <c r="D78" s="6">
        <v>520</v>
      </c>
      <c r="E78" s="6">
        <v>520</v>
      </c>
      <c r="F78" s="6">
        <v>520</v>
      </c>
      <c r="G78" s="6">
        <v>520</v>
      </c>
      <c r="H78" s="6">
        <v>520</v>
      </c>
      <c r="I78" s="6">
        <v>520</v>
      </c>
      <c r="J78" s="6">
        <v>520</v>
      </c>
      <c r="K78" s="6">
        <v>520</v>
      </c>
      <c r="L78" s="6">
        <v>520</v>
      </c>
      <c r="M78" s="6">
        <v>520</v>
      </c>
      <c r="N78" s="6">
        <v>520</v>
      </c>
      <c r="O78" s="6">
        <v>520</v>
      </c>
      <c r="P78" s="6">
        <f t="shared" si="1"/>
        <v>6240</v>
      </c>
    </row>
    <row r="79" spans="1:16" x14ac:dyDescent="0.25">
      <c r="A79" s="2" t="s">
        <v>8</v>
      </c>
      <c r="B79" s="2" t="s">
        <v>12</v>
      </c>
      <c r="C79" s="2">
        <v>5200</v>
      </c>
      <c r="D79" s="6">
        <v>1130</v>
      </c>
      <c r="E79" s="6">
        <v>1130</v>
      </c>
      <c r="F79" s="6">
        <v>1130</v>
      </c>
      <c r="G79" s="6">
        <v>1130</v>
      </c>
      <c r="H79" s="6">
        <v>1130</v>
      </c>
      <c r="I79" s="6">
        <v>1130</v>
      </c>
      <c r="J79" s="6">
        <v>1130</v>
      </c>
      <c r="K79" s="6">
        <v>1130</v>
      </c>
      <c r="L79" s="6">
        <v>1130</v>
      </c>
      <c r="M79" s="6">
        <v>1130</v>
      </c>
      <c r="N79" s="6">
        <v>1130</v>
      </c>
      <c r="O79" s="6">
        <v>1130</v>
      </c>
      <c r="P79" s="6">
        <f t="shared" si="1"/>
        <v>13560</v>
      </c>
    </row>
    <row r="80" spans="1:16" x14ac:dyDescent="0.25">
      <c r="A80" s="2" t="s">
        <v>8</v>
      </c>
      <c r="B80" s="2" t="s">
        <v>12</v>
      </c>
      <c r="C80" s="2">
        <v>5300</v>
      </c>
      <c r="D80" s="6">
        <v>1030</v>
      </c>
      <c r="E80" s="6">
        <v>1030</v>
      </c>
      <c r="F80" s="6">
        <v>1030</v>
      </c>
      <c r="G80" s="6">
        <v>1030</v>
      </c>
      <c r="H80" s="6">
        <v>1030</v>
      </c>
      <c r="I80" s="6">
        <v>1030</v>
      </c>
      <c r="J80" s="6">
        <v>1030</v>
      </c>
      <c r="K80" s="6">
        <v>1030</v>
      </c>
      <c r="L80" s="6">
        <v>1030</v>
      </c>
      <c r="M80" s="6">
        <v>1030</v>
      </c>
      <c r="N80" s="6">
        <v>1030</v>
      </c>
      <c r="O80" s="6">
        <v>1030</v>
      </c>
      <c r="P80" s="6">
        <f t="shared" si="1"/>
        <v>12360</v>
      </c>
    </row>
    <row r="81" spans="1:16" x14ac:dyDescent="0.25">
      <c r="A81" s="2" t="s">
        <v>8</v>
      </c>
      <c r="B81" s="2" t="s">
        <v>12</v>
      </c>
      <c r="C81" s="2">
        <v>5400</v>
      </c>
      <c r="D81" s="6">
        <v>620</v>
      </c>
      <c r="E81" s="6">
        <v>620</v>
      </c>
      <c r="F81" s="6">
        <v>620</v>
      </c>
      <c r="G81" s="6">
        <v>620</v>
      </c>
      <c r="H81" s="6">
        <v>620</v>
      </c>
      <c r="I81" s="6">
        <v>620</v>
      </c>
      <c r="J81" s="6">
        <v>620</v>
      </c>
      <c r="K81" s="6">
        <v>620</v>
      </c>
      <c r="L81" s="6">
        <v>620</v>
      </c>
      <c r="M81" s="6">
        <v>620</v>
      </c>
      <c r="N81" s="6">
        <v>620</v>
      </c>
      <c r="O81" s="6">
        <v>620</v>
      </c>
      <c r="P81" s="6">
        <f t="shared" si="1"/>
        <v>7440</v>
      </c>
    </row>
    <row r="82" spans="1:16" x14ac:dyDescent="0.25">
      <c r="A82" s="2" t="s">
        <v>8</v>
      </c>
      <c r="B82" s="2" t="s">
        <v>12</v>
      </c>
      <c r="C82" s="2">
        <v>5500</v>
      </c>
      <c r="D82" s="6">
        <v>19060</v>
      </c>
      <c r="E82" s="6">
        <v>19060</v>
      </c>
      <c r="F82" s="6">
        <v>19060</v>
      </c>
      <c r="G82" s="6">
        <v>19060</v>
      </c>
      <c r="H82" s="6">
        <v>19060</v>
      </c>
      <c r="I82" s="6">
        <v>19060</v>
      </c>
      <c r="J82" s="6">
        <v>19060</v>
      </c>
      <c r="K82" s="6">
        <v>19060</v>
      </c>
      <c r="L82" s="6">
        <v>19060</v>
      </c>
      <c r="M82" s="6">
        <v>19060</v>
      </c>
      <c r="N82" s="6">
        <v>19060</v>
      </c>
      <c r="O82" s="6">
        <v>19060</v>
      </c>
      <c r="P82" s="6">
        <f t="shared" si="1"/>
        <v>228720</v>
      </c>
    </row>
    <row r="83" spans="1:16" x14ac:dyDescent="0.25">
      <c r="A83" s="2" t="s">
        <v>8</v>
      </c>
      <c r="B83" s="2" t="s">
        <v>12</v>
      </c>
      <c r="C83" s="2">
        <v>5700</v>
      </c>
      <c r="D83" s="6">
        <v>2520</v>
      </c>
      <c r="E83" s="6">
        <v>2520</v>
      </c>
      <c r="F83" s="6">
        <v>2520</v>
      </c>
      <c r="G83" s="6">
        <v>2520</v>
      </c>
      <c r="H83" s="6">
        <v>2520</v>
      </c>
      <c r="I83" s="6">
        <v>2520</v>
      </c>
      <c r="J83" s="6">
        <v>2520</v>
      </c>
      <c r="K83" s="6">
        <v>2520</v>
      </c>
      <c r="L83" s="6">
        <v>2520</v>
      </c>
      <c r="M83" s="6">
        <v>2520</v>
      </c>
      <c r="N83" s="6">
        <v>2520</v>
      </c>
      <c r="O83" s="6">
        <v>2520</v>
      </c>
      <c r="P83" s="6">
        <f t="shared" si="1"/>
        <v>30240</v>
      </c>
    </row>
    <row r="84" spans="1:16" x14ac:dyDescent="0.25">
      <c r="A84" s="2" t="s">
        <v>8</v>
      </c>
      <c r="B84" s="2" t="s">
        <v>12</v>
      </c>
      <c r="C84" s="2">
        <v>5800</v>
      </c>
      <c r="D84" s="6">
        <v>1030</v>
      </c>
      <c r="E84" s="6">
        <v>1030</v>
      </c>
      <c r="F84" s="6">
        <v>1030</v>
      </c>
      <c r="G84" s="6">
        <v>1030</v>
      </c>
      <c r="H84" s="6">
        <v>1030</v>
      </c>
      <c r="I84" s="6">
        <v>1030</v>
      </c>
      <c r="J84" s="6">
        <v>1030</v>
      </c>
      <c r="K84" s="6">
        <v>1030</v>
      </c>
      <c r="L84" s="6">
        <v>1030</v>
      </c>
      <c r="M84" s="6">
        <v>1030</v>
      </c>
      <c r="N84" s="6">
        <v>1030</v>
      </c>
      <c r="O84" s="6">
        <v>1030</v>
      </c>
      <c r="P84" s="6">
        <f t="shared" si="1"/>
        <v>12360</v>
      </c>
    </row>
    <row r="85" spans="1:16" x14ac:dyDescent="0.25">
      <c r="A85" s="2" t="s">
        <v>8</v>
      </c>
      <c r="B85" s="2" t="s">
        <v>12</v>
      </c>
      <c r="C85" s="2">
        <v>6000</v>
      </c>
      <c r="D85" s="6">
        <v>560</v>
      </c>
      <c r="E85" s="6">
        <v>560</v>
      </c>
      <c r="F85" s="6">
        <v>560</v>
      </c>
      <c r="G85" s="6">
        <v>560</v>
      </c>
      <c r="H85" s="6">
        <v>560</v>
      </c>
      <c r="I85" s="6">
        <v>560</v>
      </c>
      <c r="J85" s="6">
        <v>560</v>
      </c>
      <c r="K85" s="6">
        <v>560</v>
      </c>
      <c r="L85" s="6">
        <v>560</v>
      </c>
      <c r="M85" s="6">
        <v>560</v>
      </c>
      <c r="N85" s="6">
        <v>560</v>
      </c>
      <c r="O85" s="6">
        <v>560</v>
      </c>
      <c r="P85" s="6">
        <f t="shared" si="1"/>
        <v>6720</v>
      </c>
    </row>
    <row r="86" spans="1:16" x14ac:dyDescent="0.25">
      <c r="A86" s="2" t="s">
        <v>8</v>
      </c>
      <c r="B86" s="2" t="s">
        <v>12</v>
      </c>
      <c r="C86" s="2">
        <v>6200</v>
      </c>
      <c r="D86" s="6">
        <v>2470</v>
      </c>
      <c r="E86" s="6">
        <v>2470</v>
      </c>
      <c r="F86" s="6">
        <v>2470</v>
      </c>
      <c r="G86" s="6">
        <v>2470</v>
      </c>
      <c r="H86" s="6">
        <v>2470</v>
      </c>
      <c r="I86" s="6">
        <v>2470</v>
      </c>
      <c r="J86" s="6">
        <v>2470</v>
      </c>
      <c r="K86" s="6">
        <v>2470</v>
      </c>
      <c r="L86" s="6">
        <v>2470</v>
      </c>
      <c r="M86" s="6">
        <v>2470</v>
      </c>
      <c r="N86" s="6">
        <v>2470</v>
      </c>
      <c r="O86" s="6">
        <v>2470</v>
      </c>
      <c r="P86" s="6">
        <f t="shared" si="1"/>
        <v>29640</v>
      </c>
    </row>
    <row r="87" spans="1:16" x14ac:dyDescent="0.25">
      <c r="A87" s="2" t="s">
        <v>8</v>
      </c>
      <c r="B87" s="2" t="s">
        <v>12</v>
      </c>
      <c r="C87" s="2">
        <v>6400</v>
      </c>
      <c r="D87" s="6">
        <v>3610</v>
      </c>
      <c r="E87" s="6">
        <v>3610</v>
      </c>
      <c r="F87" s="6">
        <v>3610</v>
      </c>
      <c r="G87" s="6">
        <v>3610</v>
      </c>
      <c r="H87" s="6">
        <v>3610</v>
      </c>
      <c r="I87" s="6">
        <v>3610</v>
      </c>
      <c r="J87" s="6">
        <v>3610</v>
      </c>
      <c r="K87" s="6">
        <v>3610</v>
      </c>
      <c r="L87" s="6">
        <v>3610</v>
      </c>
      <c r="M87" s="6">
        <v>3610</v>
      </c>
      <c r="N87" s="6">
        <v>3610</v>
      </c>
      <c r="O87" s="6">
        <v>3610</v>
      </c>
      <c r="P87" s="6">
        <f t="shared" si="1"/>
        <v>43320</v>
      </c>
    </row>
    <row r="88" spans="1:16" x14ac:dyDescent="0.25">
      <c r="A88" s="2" t="s">
        <v>8</v>
      </c>
      <c r="B88" s="2" t="s">
        <v>12</v>
      </c>
      <c r="C88" s="2">
        <v>6410</v>
      </c>
      <c r="D88" s="6">
        <v>2580</v>
      </c>
      <c r="E88" s="6">
        <v>2580</v>
      </c>
      <c r="F88" s="6">
        <v>2580</v>
      </c>
      <c r="G88" s="6">
        <v>2580</v>
      </c>
      <c r="H88" s="6">
        <v>2580</v>
      </c>
      <c r="I88" s="6">
        <v>2580</v>
      </c>
      <c r="J88" s="6">
        <v>2580</v>
      </c>
      <c r="K88" s="6">
        <v>2580</v>
      </c>
      <c r="L88" s="6">
        <v>2580</v>
      </c>
      <c r="M88" s="6">
        <v>2580</v>
      </c>
      <c r="N88" s="6">
        <v>2580</v>
      </c>
      <c r="O88" s="6">
        <v>2580</v>
      </c>
      <c r="P88" s="6">
        <f t="shared" si="1"/>
        <v>30960</v>
      </c>
    </row>
    <row r="89" spans="1:16" x14ac:dyDescent="0.25">
      <c r="A89" s="2" t="s">
        <v>8</v>
      </c>
      <c r="B89" s="2" t="s">
        <v>12</v>
      </c>
      <c r="C89" s="2">
        <v>6420</v>
      </c>
      <c r="D89" s="6">
        <v>1960</v>
      </c>
      <c r="E89" s="6">
        <v>1960</v>
      </c>
      <c r="F89" s="6">
        <v>1960</v>
      </c>
      <c r="G89" s="6">
        <v>1960</v>
      </c>
      <c r="H89" s="6">
        <v>1960</v>
      </c>
      <c r="I89" s="6">
        <v>1960</v>
      </c>
      <c r="J89" s="6">
        <v>1960</v>
      </c>
      <c r="K89" s="6">
        <v>1960</v>
      </c>
      <c r="L89" s="6">
        <v>1960</v>
      </c>
      <c r="M89" s="6">
        <v>1960</v>
      </c>
      <c r="N89" s="6">
        <v>1960</v>
      </c>
      <c r="O89" s="6">
        <v>1960</v>
      </c>
      <c r="P89" s="6">
        <f t="shared" si="1"/>
        <v>23520</v>
      </c>
    </row>
    <row r="90" spans="1:16" x14ac:dyDescent="0.25">
      <c r="A90" s="2" t="s">
        <v>8</v>
      </c>
      <c r="B90" s="2" t="s">
        <v>12</v>
      </c>
      <c r="C90" s="2">
        <v>6500</v>
      </c>
      <c r="D90" s="6">
        <v>3090</v>
      </c>
      <c r="E90" s="6">
        <v>3090</v>
      </c>
      <c r="F90" s="6">
        <v>3090</v>
      </c>
      <c r="G90" s="6">
        <v>3090</v>
      </c>
      <c r="H90" s="6">
        <v>3090</v>
      </c>
      <c r="I90" s="6">
        <v>3090</v>
      </c>
      <c r="J90" s="6">
        <v>3090</v>
      </c>
      <c r="K90" s="6">
        <v>3090</v>
      </c>
      <c r="L90" s="6">
        <v>3090</v>
      </c>
      <c r="M90" s="6">
        <v>3090</v>
      </c>
      <c r="N90" s="6">
        <v>3090</v>
      </c>
      <c r="O90" s="6">
        <v>3090</v>
      </c>
      <c r="P90" s="6">
        <f t="shared" si="1"/>
        <v>37080</v>
      </c>
    </row>
    <row r="91" spans="1:16" x14ac:dyDescent="0.25">
      <c r="A91" s="2" t="s">
        <v>8</v>
      </c>
      <c r="B91" s="2" t="s">
        <v>12</v>
      </c>
      <c r="C91" s="2">
        <v>6600</v>
      </c>
      <c r="D91" s="6">
        <v>5150</v>
      </c>
      <c r="E91" s="6">
        <v>5150</v>
      </c>
      <c r="F91" s="6">
        <v>5150</v>
      </c>
      <c r="G91" s="6">
        <v>5150</v>
      </c>
      <c r="H91" s="6">
        <v>5150</v>
      </c>
      <c r="I91" s="6">
        <v>5150</v>
      </c>
      <c r="J91" s="6">
        <v>5150</v>
      </c>
      <c r="K91" s="6">
        <v>5150</v>
      </c>
      <c r="L91" s="6">
        <v>5150</v>
      </c>
      <c r="M91" s="6">
        <v>5150</v>
      </c>
      <c r="N91" s="6">
        <v>5150</v>
      </c>
      <c r="O91" s="6">
        <v>5150</v>
      </c>
      <c r="P91" s="6">
        <f t="shared" si="1"/>
        <v>61800</v>
      </c>
    </row>
    <row r="92" spans="1:16" x14ac:dyDescent="0.25">
      <c r="A92" s="2" t="s">
        <v>8</v>
      </c>
      <c r="B92" s="2" t="s">
        <v>12</v>
      </c>
      <c r="C92" s="2">
        <v>6610</v>
      </c>
      <c r="D92" s="6">
        <v>2580</v>
      </c>
      <c r="E92" s="6">
        <v>2580</v>
      </c>
      <c r="F92" s="6">
        <v>2580</v>
      </c>
      <c r="G92" s="6">
        <v>2580</v>
      </c>
      <c r="H92" s="6">
        <v>2580</v>
      </c>
      <c r="I92" s="6">
        <v>2580</v>
      </c>
      <c r="J92" s="6">
        <v>2580</v>
      </c>
      <c r="K92" s="6">
        <v>2580</v>
      </c>
      <c r="L92" s="6">
        <v>2580</v>
      </c>
      <c r="M92" s="6">
        <v>2580</v>
      </c>
      <c r="N92" s="6">
        <v>2580</v>
      </c>
      <c r="O92" s="6">
        <v>2580</v>
      </c>
      <c r="P92" s="6">
        <f t="shared" si="1"/>
        <v>30960</v>
      </c>
    </row>
    <row r="93" spans="1:16" x14ac:dyDescent="0.25">
      <c r="A93" s="2" t="s">
        <v>8</v>
      </c>
      <c r="B93" s="2" t="s">
        <v>12</v>
      </c>
      <c r="C93" s="2">
        <v>6620</v>
      </c>
      <c r="D93" s="6">
        <v>1030</v>
      </c>
      <c r="E93" s="6">
        <v>1030</v>
      </c>
      <c r="F93" s="6">
        <v>1030</v>
      </c>
      <c r="G93" s="6">
        <v>1030</v>
      </c>
      <c r="H93" s="6">
        <v>1030</v>
      </c>
      <c r="I93" s="6">
        <v>1030</v>
      </c>
      <c r="J93" s="6">
        <v>1030</v>
      </c>
      <c r="K93" s="6">
        <v>1030</v>
      </c>
      <c r="L93" s="6">
        <v>1030</v>
      </c>
      <c r="M93" s="6">
        <v>1030</v>
      </c>
      <c r="N93" s="6">
        <v>1030</v>
      </c>
      <c r="O93" s="6">
        <v>1030</v>
      </c>
      <c r="P93" s="6">
        <f t="shared" si="1"/>
        <v>12360</v>
      </c>
    </row>
    <row r="94" spans="1:16" x14ac:dyDescent="0.25">
      <c r="A94" s="2" t="s">
        <v>8</v>
      </c>
      <c r="B94" s="2" t="s">
        <v>12</v>
      </c>
      <c r="C94" s="2">
        <v>6700</v>
      </c>
      <c r="D94" s="6">
        <v>600</v>
      </c>
      <c r="E94" s="6">
        <v>600</v>
      </c>
      <c r="F94" s="6">
        <v>600</v>
      </c>
      <c r="G94" s="6">
        <v>600</v>
      </c>
      <c r="H94" s="6">
        <v>600</v>
      </c>
      <c r="I94" s="6">
        <v>600</v>
      </c>
      <c r="J94" s="6">
        <v>600</v>
      </c>
      <c r="K94" s="6">
        <v>600</v>
      </c>
      <c r="L94" s="6">
        <v>600</v>
      </c>
      <c r="M94" s="6">
        <v>600</v>
      </c>
      <c r="N94" s="6">
        <v>600</v>
      </c>
      <c r="O94" s="6">
        <v>600</v>
      </c>
      <c r="P94" s="6">
        <f t="shared" si="1"/>
        <v>7200</v>
      </c>
    </row>
    <row r="95" spans="1:16" x14ac:dyDescent="0.25">
      <c r="A95" s="2" t="s">
        <v>8</v>
      </c>
      <c r="B95" s="2" t="s">
        <v>12</v>
      </c>
      <c r="C95" s="2">
        <v>6999</v>
      </c>
      <c r="D95" s="6">
        <v>1650</v>
      </c>
      <c r="E95" s="6">
        <v>1650</v>
      </c>
      <c r="F95" s="6">
        <v>1650</v>
      </c>
      <c r="G95" s="6">
        <v>1650</v>
      </c>
      <c r="H95" s="6">
        <v>1650</v>
      </c>
      <c r="I95" s="6">
        <v>1650</v>
      </c>
      <c r="J95" s="6">
        <v>1650</v>
      </c>
      <c r="K95" s="6">
        <v>1650</v>
      </c>
      <c r="L95" s="6">
        <v>1650</v>
      </c>
      <c r="M95" s="6">
        <v>1650</v>
      </c>
      <c r="N95" s="6">
        <v>1650</v>
      </c>
      <c r="O95" s="6">
        <v>1650</v>
      </c>
      <c r="P95" s="6">
        <f t="shared" si="1"/>
        <v>19800</v>
      </c>
    </row>
    <row r="96" spans="1:16" x14ac:dyDescent="0.25">
      <c r="A96" s="2" t="s">
        <v>9</v>
      </c>
      <c r="B96" s="2" t="s">
        <v>12</v>
      </c>
      <c r="C96" s="2">
        <v>5100</v>
      </c>
      <c r="D96" s="6">
        <v>21220</v>
      </c>
      <c r="E96" s="6">
        <v>21220</v>
      </c>
      <c r="F96" s="6">
        <v>21220</v>
      </c>
      <c r="G96" s="6">
        <v>21220</v>
      </c>
      <c r="H96" s="6">
        <v>21220</v>
      </c>
      <c r="I96" s="6">
        <v>21220</v>
      </c>
      <c r="J96" s="6">
        <v>21220</v>
      </c>
      <c r="K96" s="6">
        <v>21220</v>
      </c>
      <c r="L96" s="6">
        <v>21220</v>
      </c>
      <c r="M96" s="6">
        <v>21220</v>
      </c>
      <c r="N96" s="6">
        <v>21220</v>
      </c>
      <c r="O96" s="6">
        <v>21220</v>
      </c>
      <c r="P96" s="6">
        <f t="shared" si="1"/>
        <v>254640</v>
      </c>
    </row>
    <row r="97" spans="1:16" x14ac:dyDescent="0.25">
      <c r="A97" s="2" t="s">
        <v>9</v>
      </c>
      <c r="B97" s="2" t="s">
        <v>12</v>
      </c>
      <c r="C97" s="2">
        <v>5130</v>
      </c>
      <c r="D97" s="6">
        <v>1280</v>
      </c>
      <c r="E97" s="6">
        <v>1280</v>
      </c>
      <c r="F97" s="6">
        <v>1280</v>
      </c>
      <c r="G97" s="6">
        <v>1280</v>
      </c>
      <c r="H97" s="6">
        <v>1280</v>
      </c>
      <c r="I97" s="6">
        <v>1280</v>
      </c>
      <c r="J97" s="6">
        <v>1280</v>
      </c>
      <c r="K97" s="6">
        <v>1280</v>
      </c>
      <c r="L97" s="6">
        <v>1280</v>
      </c>
      <c r="M97" s="6">
        <v>1280</v>
      </c>
      <c r="N97" s="6">
        <v>1280</v>
      </c>
      <c r="O97" s="6">
        <v>1280</v>
      </c>
      <c r="P97" s="6">
        <f t="shared" si="1"/>
        <v>15360</v>
      </c>
    </row>
    <row r="98" spans="1:16" x14ac:dyDescent="0.25">
      <c r="A98" s="2" t="s">
        <v>9</v>
      </c>
      <c r="B98" s="2" t="s">
        <v>12</v>
      </c>
      <c r="C98" s="2">
        <v>5140</v>
      </c>
      <c r="D98" s="6">
        <v>540</v>
      </c>
      <c r="E98" s="6">
        <v>540</v>
      </c>
      <c r="F98" s="6">
        <v>540</v>
      </c>
      <c r="G98" s="6">
        <v>540</v>
      </c>
      <c r="H98" s="6">
        <v>540</v>
      </c>
      <c r="I98" s="6">
        <v>540</v>
      </c>
      <c r="J98" s="6">
        <v>540</v>
      </c>
      <c r="K98" s="6">
        <v>540</v>
      </c>
      <c r="L98" s="6">
        <v>540</v>
      </c>
      <c r="M98" s="6">
        <v>540</v>
      </c>
      <c r="N98" s="6">
        <v>540</v>
      </c>
      <c r="O98" s="6">
        <v>540</v>
      </c>
      <c r="P98" s="6">
        <f t="shared" si="1"/>
        <v>6480</v>
      </c>
    </row>
    <row r="99" spans="1:16" x14ac:dyDescent="0.25">
      <c r="A99" s="2" t="s">
        <v>9</v>
      </c>
      <c r="B99" s="2" t="s">
        <v>12</v>
      </c>
      <c r="C99" s="2">
        <v>5200</v>
      </c>
      <c r="D99" s="6">
        <v>1160</v>
      </c>
      <c r="E99" s="6">
        <v>1160</v>
      </c>
      <c r="F99" s="6">
        <v>1160</v>
      </c>
      <c r="G99" s="6">
        <v>1160</v>
      </c>
      <c r="H99" s="6">
        <v>1160</v>
      </c>
      <c r="I99" s="6">
        <v>1160</v>
      </c>
      <c r="J99" s="6">
        <v>1160</v>
      </c>
      <c r="K99" s="6">
        <v>1160</v>
      </c>
      <c r="L99" s="6">
        <v>1160</v>
      </c>
      <c r="M99" s="6">
        <v>1160</v>
      </c>
      <c r="N99" s="6">
        <v>1160</v>
      </c>
      <c r="O99" s="6">
        <v>1160</v>
      </c>
      <c r="P99" s="6">
        <f t="shared" si="1"/>
        <v>13920</v>
      </c>
    </row>
    <row r="100" spans="1:16" x14ac:dyDescent="0.25">
      <c r="A100" s="2" t="s">
        <v>9</v>
      </c>
      <c r="B100" s="2" t="s">
        <v>12</v>
      </c>
      <c r="C100" s="2">
        <v>5300</v>
      </c>
      <c r="D100" s="6">
        <v>1060</v>
      </c>
      <c r="E100" s="6">
        <v>1060</v>
      </c>
      <c r="F100" s="6">
        <v>1060</v>
      </c>
      <c r="G100" s="6">
        <v>1060</v>
      </c>
      <c r="H100" s="6">
        <v>1060</v>
      </c>
      <c r="I100" s="6">
        <v>1060</v>
      </c>
      <c r="J100" s="6">
        <v>1060</v>
      </c>
      <c r="K100" s="6">
        <v>1060</v>
      </c>
      <c r="L100" s="6">
        <v>1060</v>
      </c>
      <c r="M100" s="6">
        <v>1060</v>
      </c>
      <c r="N100" s="6">
        <v>1060</v>
      </c>
      <c r="O100" s="6">
        <v>1060</v>
      </c>
      <c r="P100" s="6">
        <f t="shared" si="1"/>
        <v>12720</v>
      </c>
    </row>
    <row r="101" spans="1:16" x14ac:dyDescent="0.25">
      <c r="A101" s="2" t="s">
        <v>9</v>
      </c>
      <c r="B101" s="2" t="s">
        <v>12</v>
      </c>
      <c r="C101" s="2">
        <v>5400</v>
      </c>
      <c r="D101" s="6">
        <v>640</v>
      </c>
      <c r="E101" s="6">
        <v>640</v>
      </c>
      <c r="F101" s="6">
        <v>640</v>
      </c>
      <c r="G101" s="6">
        <v>640</v>
      </c>
      <c r="H101" s="6">
        <v>640</v>
      </c>
      <c r="I101" s="6">
        <v>640</v>
      </c>
      <c r="J101" s="6">
        <v>640</v>
      </c>
      <c r="K101" s="6">
        <v>640</v>
      </c>
      <c r="L101" s="6">
        <v>640</v>
      </c>
      <c r="M101" s="6">
        <v>640</v>
      </c>
      <c r="N101" s="6">
        <v>640</v>
      </c>
      <c r="O101" s="6">
        <v>640</v>
      </c>
      <c r="P101" s="6">
        <f t="shared" si="1"/>
        <v>7680</v>
      </c>
    </row>
    <row r="102" spans="1:16" x14ac:dyDescent="0.25">
      <c r="A102" s="2" t="s">
        <v>9</v>
      </c>
      <c r="B102" s="2" t="s">
        <v>12</v>
      </c>
      <c r="C102" s="2">
        <v>5500</v>
      </c>
      <c r="D102" s="6">
        <v>19630</v>
      </c>
      <c r="E102" s="6">
        <v>19630</v>
      </c>
      <c r="F102" s="6">
        <v>19630</v>
      </c>
      <c r="G102" s="6">
        <v>19630</v>
      </c>
      <c r="H102" s="6">
        <v>19630</v>
      </c>
      <c r="I102" s="6">
        <v>19630</v>
      </c>
      <c r="J102" s="6">
        <v>19630</v>
      </c>
      <c r="K102" s="6">
        <v>19630</v>
      </c>
      <c r="L102" s="6">
        <v>19630</v>
      </c>
      <c r="M102" s="6">
        <v>19630</v>
      </c>
      <c r="N102" s="6">
        <v>19630</v>
      </c>
      <c r="O102" s="6">
        <v>19630</v>
      </c>
      <c r="P102" s="6">
        <f t="shared" si="1"/>
        <v>235560</v>
      </c>
    </row>
    <row r="103" spans="1:16" x14ac:dyDescent="0.25">
      <c r="A103" s="2" t="s">
        <v>9</v>
      </c>
      <c r="B103" s="2" t="s">
        <v>12</v>
      </c>
      <c r="C103" s="2">
        <v>5700</v>
      </c>
      <c r="D103" s="6">
        <v>2600</v>
      </c>
      <c r="E103" s="6">
        <v>2600</v>
      </c>
      <c r="F103" s="6">
        <v>2600</v>
      </c>
      <c r="G103" s="6">
        <v>2600</v>
      </c>
      <c r="H103" s="6">
        <v>2600</v>
      </c>
      <c r="I103" s="6">
        <v>2600</v>
      </c>
      <c r="J103" s="6">
        <v>2600</v>
      </c>
      <c r="K103" s="6">
        <v>2600</v>
      </c>
      <c r="L103" s="6">
        <v>2600</v>
      </c>
      <c r="M103" s="6">
        <v>2600</v>
      </c>
      <c r="N103" s="6">
        <v>2600</v>
      </c>
      <c r="O103" s="6">
        <v>2600</v>
      </c>
      <c r="P103" s="6">
        <f t="shared" si="1"/>
        <v>31200</v>
      </c>
    </row>
    <row r="104" spans="1:16" x14ac:dyDescent="0.25">
      <c r="A104" s="2" t="s">
        <v>9</v>
      </c>
      <c r="B104" s="2" t="s">
        <v>12</v>
      </c>
      <c r="C104" s="2">
        <v>5800</v>
      </c>
      <c r="D104" s="6">
        <v>1060</v>
      </c>
      <c r="E104" s="6">
        <v>1060</v>
      </c>
      <c r="F104" s="6">
        <v>1060</v>
      </c>
      <c r="G104" s="6">
        <v>1060</v>
      </c>
      <c r="H104" s="6">
        <v>1060</v>
      </c>
      <c r="I104" s="6">
        <v>1060</v>
      </c>
      <c r="J104" s="6">
        <v>1060</v>
      </c>
      <c r="K104" s="6">
        <v>1060</v>
      </c>
      <c r="L104" s="6">
        <v>1060</v>
      </c>
      <c r="M104" s="6">
        <v>1060</v>
      </c>
      <c r="N104" s="6">
        <v>1060</v>
      </c>
      <c r="O104" s="6">
        <v>1060</v>
      </c>
      <c r="P104" s="6">
        <f t="shared" si="1"/>
        <v>12720</v>
      </c>
    </row>
    <row r="105" spans="1:16" x14ac:dyDescent="0.25">
      <c r="A105" s="2" t="s">
        <v>9</v>
      </c>
      <c r="B105" s="2" t="s">
        <v>12</v>
      </c>
      <c r="C105" s="2">
        <v>6000</v>
      </c>
      <c r="D105" s="6">
        <v>580</v>
      </c>
      <c r="E105" s="6">
        <v>580</v>
      </c>
      <c r="F105" s="6">
        <v>580</v>
      </c>
      <c r="G105" s="6">
        <v>580</v>
      </c>
      <c r="H105" s="6">
        <v>580</v>
      </c>
      <c r="I105" s="6">
        <v>580</v>
      </c>
      <c r="J105" s="6">
        <v>580</v>
      </c>
      <c r="K105" s="6">
        <v>580</v>
      </c>
      <c r="L105" s="6">
        <v>580</v>
      </c>
      <c r="M105" s="6">
        <v>580</v>
      </c>
      <c r="N105" s="6">
        <v>580</v>
      </c>
      <c r="O105" s="6">
        <v>580</v>
      </c>
      <c r="P105" s="6">
        <f t="shared" si="1"/>
        <v>6960</v>
      </c>
    </row>
    <row r="106" spans="1:16" x14ac:dyDescent="0.25">
      <c r="A106" s="2" t="s">
        <v>9</v>
      </c>
      <c r="B106" s="2" t="s">
        <v>12</v>
      </c>
      <c r="C106" s="2">
        <v>6200</v>
      </c>
      <c r="D106" s="6">
        <v>2540</v>
      </c>
      <c r="E106" s="6">
        <v>2540</v>
      </c>
      <c r="F106" s="6">
        <v>2540</v>
      </c>
      <c r="G106" s="6">
        <v>2540</v>
      </c>
      <c r="H106" s="6">
        <v>2540</v>
      </c>
      <c r="I106" s="6">
        <v>2540</v>
      </c>
      <c r="J106" s="6">
        <v>2540</v>
      </c>
      <c r="K106" s="6">
        <v>2540</v>
      </c>
      <c r="L106" s="6">
        <v>2540</v>
      </c>
      <c r="M106" s="6">
        <v>2540</v>
      </c>
      <c r="N106" s="6">
        <v>2540</v>
      </c>
      <c r="O106" s="6">
        <v>2540</v>
      </c>
      <c r="P106" s="6">
        <f t="shared" si="1"/>
        <v>30480</v>
      </c>
    </row>
    <row r="107" spans="1:16" x14ac:dyDescent="0.25">
      <c r="A107" s="2" t="s">
        <v>9</v>
      </c>
      <c r="B107" s="2" t="s">
        <v>12</v>
      </c>
      <c r="C107" s="2">
        <v>6400</v>
      </c>
      <c r="D107" s="6">
        <v>3720</v>
      </c>
      <c r="E107" s="6">
        <v>3720</v>
      </c>
      <c r="F107" s="6">
        <v>3720</v>
      </c>
      <c r="G107" s="6">
        <v>3720</v>
      </c>
      <c r="H107" s="6">
        <v>3720</v>
      </c>
      <c r="I107" s="6">
        <v>3720</v>
      </c>
      <c r="J107" s="6">
        <v>3720</v>
      </c>
      <c r="K107" s="6">
        <v>3720</v>
      </c>
      <c r="L107" s="6">
        <v>3720</v>
      </c>
      <c r="M107" s="6">
        <v>3720</v>
      </c>
      <c r="N107" s="6">
        <v>3720</v>
      </c>
      <c r="O107" s="6">
        <v>3720</v>
      </c>
      <c r="P107" s="6">
        <f t="shared" si="1"/>
        <v>44640</v>
      </c>
    </row>
    <row r="108" spans="1:16" x14ac:dyDescent="0.25">
      <c r="A108" s="2" t="s">
        <v>9</v>
      </c>
      <c r="B108" s="2" t="s">
        <v>12</v>
      </c>
      <c r="C108" s="2">
        <v>6410</v>
      </c>
      <c r="D108" s="6">
        <v>2660</v>
      </c>
      <c r="E108" s="6">
        <v>2660</v>
      </c>
      <c r="F108" s="6">
        <v>2660</v>
      </c>
      <c r="G108" s="6">
        <v>2660</v>
      </c>
      <c r="H108" s="6">
        <v>2660</v>
      </c>
      <c r="I108" s="6">
        <v>2660</v>
      </c>
      <c r="J108" s="6">
        <v>2660</v>
      </c>
      <c r="K108" s="6">
        <v>2660</v>
      </c>
      <c r="L108" s="6">
        <v>2660</v>
      </c>
      <c r="M108" s="6">
        <v>2660</v>
      </c>
      <c r="N108" s="6">
        <v>2660</v>
      </c>
      <c r="O108" s="6">
        <v>2660</v>
      </c>
      <c r="P108" s="6">
        <f t="shared" si="1"/>
        <v>31920</v>
      </c>
    </row>
    <row r="109" spans="1:16" x14ac:dyDescent="0.25">
      <c r="A109" s="2" t="s">
        <v>9</v>
      </c>
      <c r="B109" s="2" t="s">
        <v>12</v>
      </c>
      <c r="C109" s="2">
        <v>6420</v>
      </c>
      <c r="D109" s="6">
        <v>2020</v>
      </c>
      <c r="E109" s="6">
        <v>2020</v>
      </c>
      <c r="F109" s="6">
        <v>2020</v>
      </c>
      <c r="G109" s="6">
        <v>2020</v>
      </c>
      <c r="H109" s="6">
        <v>2020</v>
      </c>
      <c r="I109" s="6">
        <v>2020</v>
      </c>
      <c r="J109" s="6">
        <v>2020</v>
      </c>
      <c r="K109" s="6">
        <v>2020</v>
      </c>
      <c r="L109" s="6">
        <v>2020</v>
      </c>
      <c r="M109" s="6">
        <v>2020</v>
      </c>
      <c r="N109" s="6">
        <v>2020</v>
      </c>
      <c r="O109" s="6">
        <v>2020</v>
      </c>
      <c r="P109" s="6">
        <f t="shared" si="1"/>
        <v>24240</v>
      </c>
    </row>
    <row r="110" spans="1:16" x14ac:dyDescent="0.25">
      <c r="A110" s="2" t="s">
        <v>9</v>
      </c>
      <c r="B110" s="2" t="s">
        <v>12</v>
      </c>
      <c r="C110" s="2">
        <v>6500</v>
      </c>
      <c r="D110" s="6">
        <v>3180</v>
      </c>
      <c r="E110" s="6">
        <v>3180</v>
      </c>
      <c r="F110" s="6">
        <v>3180</v>
      </c>
      <c r="G110" s="6">
        <v>3180</v>
      </c>
      <c r="H110" s="6">
        <v>3180</v>
      </c>
      <c r="I110" s="6">
        <v>3180</v>
      </c>
      <c r="J110" s="6">
        <v>3180</v>
      </c>
      <c r="K110" s="6">
        <v>3180</v>
      </c>
      <c r="L110" s="6">
        <v>3180</v>
      </c>
      <c r="M110" s="6">
        <v>3180</v>
      </c>
      <c r="N110" s="6">
        <v>3180</v>
      </c>
      <c r="O110" s="6">
        <v>3180</v>
      </c>
      <c r="P110" s="6">
        <f t="shared" si="1"/>
        <v>38160</v>
      </c>
    </row>
    <row r="111" spans="1:16" x14ac:dyDescent="0.25">
      <c r="A111" s="2" t="s">
        <v>9</v>
      </c>
      <c r="B111" s="2" t="s">
        <v>12</v>
      </c>
      <c r="C111" s="2">
        <v>6600</v>
      </c>
      <c r="D111" s="6">
        <v>5300</v>
      </c>
      <c r="E111" s="6">
        <v>5300</v>
      </c>
      <c r="F111" s="6">
        <v>5300</v>
      </c>
      <c r="G111" s="6">
        <v>5300</v>
      </c>
      <c r="H111" s="6">
        <v>5300</v>
      </c>
      <c r="I111" s="6">
        <v>5300</v>
      </c>
      <c r="J111" s="6">
        <v>5300</v>
      </c>
      <c r="K111" s="6">
        <v>5300</v>
      </c>
      <c r="L111" s="6">
        <v>5300</v>
      </c>
      <c r="M111" s="6">
        <v>5300</v>
      </c>
      <c r="N111" s="6">
        <v>5300</v>
      </c>
      <c r="O111" s="6">
        <v>5300</v>
      </c>
      <c r="P111" s="6">
        <f t="shared" si="1"/>
        <v>63600</v>
      </c>
    </row>
    <row r="112" spans="1:16" x14ac:dyDescent="0.25">
      <c r="A112" s="2" t="s">
        <v>9</v>
      </c>
      <c r="B112" s="2" t="s">
        <v>12</v>
      </c>
      <c r="C112" s="2">
        <v>6610</v>
      </c>
      <c r="D112" s="6">
        <v>2660</v>
      </c>
      <c r="E112" s="6">
        <v>2660</v>
      </c>
      <c r="F112" s="6">
        <v>2660</v>
      </c>
      <c r="G112" s="6">
        <v>2660</v>
      </c>
      <c r="H112" s="6">
        <v>2660</v>
      </c>
      <c r="I112" s="6">
        <v>2660</v>
      </c>
      <c r="J112" s="6">
        <v>2660</v>
      </c>
      <c r="K112" s="6">
        <v>2660</v>
      </c>
      <c r="L112" s="6">
        <v>2660</v>
      </c>
      <c r="M112" s="6">
        <v>2660</v>
      </c>
      <c r="N112" s="6">
        <v>2660</v>
      </c>
      <c r="O112" s="6">
        <v>2660</v>
      </c>
      <c r="P112" s="6">
        <f t="shared" si="1"/>
        <v>31920</v>
      </c>
    </row>
    <row r="113" spans="1:16" x14ac:dyDescent="0.25">
      <c r="A113" s="2" t="s">
        <v>9</v>
      </c>
      <c r="B113" s="2" t="s">
        <v>12</v>
      </c>
      <c r="C113" s="2">
        <v>6620</v>
      </c>
      <c r="D113" s="6">
        <v>1060</v>
      </c>
      <c r="E113" s="6">
        <v>1060</v>
      </c>
      <c r="F113" s="6">
        <v>1060</v>
      </c>
      <c r="G113" s="6">
        <v>1060</v>
      </c>
      <c r="H113" s="6">
        <v>1060</v>
      </c>
      <c r="I113" s="6">
        <v>1060</v>
      </c>
      <c r="J113" s="6">
        <v>1060</v>
      </c>
      <c r="K113" s="6">
        <v>1060</v>
      </c>
      <c r="L113" s="6">
        <v>1060</v>
      </c>
      <c r="M113" s="6">
        <v>1060</v>
      </c>
      <c r="N113" s="6">
        <v>1060</v>
      </c>
      <c r="O113" s="6">
        <v>1060</v>
      </c>
      <c r="P113" s="6">
        <f t="shared" si="1"/>
        <v>12720</v>
      </c>
    </row>
    <row r="114" spans="1:16" x14ac:dyDescent="0.25">
      <c r="A114" s="2" t="s">
        <v>9</v>
      </c>
      <c r="B114" s="2" t="s">
        <v>12</v>
      </c>
      <c r="C114" s="2">
        <v>6700</v>
      </c>
      <c r="D114" s="6">
        <v>620</v>
      </c>
      <c r="E114" s="6">
        <v>620</v>
      </c>
      <c r="F114" s="6">
        <v>620</v>
      </c>
      <c r="G114" s="6">
        <v>620</v>
      </c>
      <c r="H114" s="6">
        <v>620</v>
      </c>
      <c r="I114" s="6">
        <v>620</v>
      </c>
      <c r="J114" s="6">
        <v>620</v>
      </c>
      <c r="K114" s="6">
        <v>620</v>
      </c>
      <c r="L114" s="6">
        <v>620</v>
      </c>
      <c r="M114" s="6">
        <v>620</v>
      </c>
      <c r="N114" s="6">
        <v>620</v>
      </c>
      <c r="O114" s="6">
        <v>620</v>
      </c>
      <c r="P114" s="6">
        <f t="shared" si="1"/>
        <v>7440</v>
      </c>
    </row>
    <row r="115" spans="1:16" x14ac:dyDescent="0.25">
      <c r="A115" s="2" t="s">
        <v>9</v>
      </c>
      <c r="B115" s="2" t="s">
        <v>12</v>
      </c>
      <c r="C115" s="2">
        <v>6999</v>
      </c>
      <c r="D115" s="6">
        <v>1700</v>
      </c>
      <c r="E115" s="6">
        <v>1700</v>
      </c>
      <c r="F115" s="6">
        <v>1700</v>
      </c>
      <c r="G115" s="6">
        <v>1700</v>
      </c>
      <c r="H115" s="6">
        <v>1700</v>
      </c>
      <c r="I115" s="6">
        <v>1700</v>
      </c>
      <c r="J115" s="6">
        <v>1700</v>
      </c>
      <c r="K115" s="6">
        <v>1700</v>
      </c>
      <c r="L115" s="6">
        <v>1700</v>
      </c>
      <c r="M115" s="6">
        <v>1700</v>
      </c>
      <c r="N115" s="6">
        <v>1700</v>
      </c>
      <c r="O115" s="6">
        <v>1700</v>
      </c>
      <c r="P115" s="6">
        <f t="shared" si="1"/>
        <v>20400</v>
      </c>
    </row>
    <row r="116" spans="1:16" x14ac:dyDescent="0.25">
      <c r="A116" s="2" t="s">
        <v>5</v>
      </c>
      <c r="B116" s="2" t="s">
        <v>14</v>
      </c>
      <c r="C116" s="2">
        <v>5100</v>
      </c>
      <c r="D116" s="6">
        <v>12000</v>
      </c>
      <c r="E116" s="6">
        <v>12000</v>
      </c>
      <c r="F116" s="6">
        <v>12000</v>
      </c>
      <c r="G116" s="6">
        <v>12000</v>
      </c>
      <c r="H116" s="6">
        <v>12000</v>
      </c>
      <c r="I116" s="6">
        <v>12000</v>
      </c>
      <c r="J116" s="6">
        <v>12000</v>
      </c>
      <c r="K116" s="6">
        <v>12000</v>
      </c>
      <c r="L116" s="6">
        <v>12000</v>
      </c>
      <c r="M116" s="6">
        <v>12000</v>
      </c>
      <c r="N116" s="6">
        <v>12000</v>
      </c>
      <c r="O116" s="6">
        <v>12000</v>
      </c>
      <c r="P116" s="6">
        <f t="shared" si="1"/>
        <v>144000</v>
      </c>
    </row>
    <row r="117" spans="1:16" x14ac:dyDescent="0.25">
      <c r="A117" s="2" t="s">
        <v>5</v>
      </c>
      <c r="B117" s="2" t="s">
        <v>14</v>
      </c>
      <c r="C117" s="2">
        <v>5130</v>
      </c>
      <c r="D117" s="6">
        <v>700</v>
      </c>
      <c r="E117" s="6">
        <v>700</v>
      </c>
      <c r="F117" s="6">
        <v>700</v>
      </c>
      <c r="G117" s="6">
        <v>700</v>
      </c>
      <c r="H117" s="6">
        <v>700</v>
      </c>
      <c r="I117" s="6">
        <v>700</v>
      </c>
      <c r="J117" s="6">
        <v>700</v>
      </c>
      <c r="K117" s="6">
        <v>700</v>
      </c>
      <c r="L117" s="6">
        <v>700</v>
      </c>
      <c r="M117" s="6">
        <v>700</v>
      </c>
      <c r="N117" s="6">
        <v>700</v>
      </c>
      <c r="O117" s="6">
        <v>700</v>
      </c>
      <c r="P117" s="6">
        <f t="shared" si="1"/>
        <v>8400</v>
      </c>
    </row>
    <row r="118" spans="1:16" x14ac:dyDescent="0.25">
      <c r="A118" s="2" t="s">
        <v>5</v>
      </c>
      <c r="B118" s="2" t="s">
        <v>14</v>
      </c>
      <c r="C118" s="2">
        <v>5140</v>
      </c>
      <c r="D118" s="6">
        <v>300</v>
      </c>
      <c r="E118" s="6">
        <v>300</v>
      </c>
      <c r="F118" s="6">
        <v>300</v>
      </c>
      <c r="G118" s="6">
        <v>300</v>
      </c>
      <c r="H118" s="6">
        <v>300</v>
      </c>
      <c r="I118" s="6">
        <v>300</v>
      </c>
      <c r="J118" s="6">
        <v>300</v>
      </c>
      <c r="K118" s="6">
        <v>300</v>
      </c>
      <c r="L118" s="6">
        <v>300</v>
      </c>
      <c r="M118" s="6">
        <v>300</v>
      </c>
      <c r="N118" s="6">
        <v>300</v>
      </c>
      <c r="O118" s="6">
        <v>300</v>
      </c>
      <c r="P118" s="6">
        <f t="shared" si="1"/>
        <v>3600</v>
      </c>
    </row>
    <row r="119" spans="1:16" x14ac:dyDescent="0.25">
      <c r="A119" s="2" t="s">
        <v>5</v>
      </c>
      <c r="B119" s="2" t="s">
        <v>14</v>
      </c>
      <c r="C119" s="2">
        <v>5200</v>
      </c>
      <c r="D119" s="6">
        <v>700</v>
      </c>
      <c r="E119" s="6">
        <v>700</v>
      </c>
      <c r="F119" s="6">
        <v>700</v>
      </c>
      <c r="G119" s="6">
        <v>700</v>
      </c>
      <c r="H119" s="6">
        <v>700</v>
      </c>
      <c r="I119" s="6">
        <v>700</v>
      </c>
      <c r="J119" s="6">
        <v>700</v>
      </c>
      <c r="K119" s="6">
        <v>700</v>
      </c>
      <c r="L119" s="6">
        <v>700</v>
      </c>
      <c r="M119" s="6">
        <v>700</v>
      </c>
      <c r="N119" s="6">
        <v>700</v>
      </c>
      <c r="O119" s="6">
        <v>700</v>
      </c>
      <c r="P119" s="6">
        <f t="shared" si="1"/>
        <v>8400</v>
      </c>
    </row>
    <row r="120" spans="1:16" x14ac:dyDescent="0.25">
      <c r="A120" s="2" t="s">
        <v>5</v>
      </c>
      <c r="B120" s="2" t="s">
        <v>14</v>
      </c>
      <c r="C120" s="2">
        <v>5300</v>
      </c>
      <c r="D120" s="6">
        <v>15000</v>
      </c>
      <c r="E120" s="6">
        <v>15000</v>
      </c>
      <c r="F120" s="6">
        <v>15000</v>
      </c>
      <c r="G120" s="6">
        <v>15000</v>
      </c>
      <c r="H120" s="6">
        <v>15000</v>
      </c>
      <c r="I120" s="6">
        <v>15000</v>
      </c>
      <c r="J120" s="6">
        <v>15000</v>
      </c>
      <c r="K120" s="6">
        <v>15000</v>
      </c>
      <c r="L120" s="6">
        <v>15000</v>
      </c>
      <c r="M120" s="6">
        <v>15000</v>
      </c>
      <c r="N120" s="6">
        <v>15000</v>
      </c>
      <c r="O120" s="6">
        <v>15000</v>
      </c>
      <c r="P120" s="6">
        <f t="shared" si="1"/>
        <v>180000</v>
      </c>
    </row>
    <row r="121" spans="1:16" x14ac:dyDescent="0.25">
      <c r="A121" s="2" t="s">
        <v>5</v>
      </c>
      <c r="B121" s="2" t="s">
        <v>14</v>
      </c>
      <c r="C121" s="2">
        <v>5400</v>
      </c>
      <c r="D121" s="6">
        <v>400</v>
      </c>
      <c r="E121" s="6">
        <v>400</v>
      </c>
      <c r="F121" s="6">
        <v>400</v>
      </c>
      <c r="G121" s="6">
        <v>400</v>
      </c>
      <c r="H121" s="6">
        <v>400</v>
      </c>
      <c r="I121" s="6">
        <v>400</v>
      </c>
      <c r="J121" s="6">
        <v>400</v>
      </c>
      <c r="K121" s="6">
        <v>400</v>
      </c>
      <c r="L121" s="6">
        <v>400</v>
      </c>
      <c r="M121" s="6">
        <v>400</v>
      </c>
      <c r="N121" s="6">
        <v>400</v>
      </c>
      <c r="O121" s="6">
        <v>400</v>
      </c>
      <c r="P121" s="6">
        <f t="shared" si="1"/>
        <v>4800</v>
      </c>
    </row>
    <row r="122" spans="1:16" x14ac:dyDescent="0.25">
      <c r="A122" s="2" t="s">
        <v>5</v>
      </c>
      <c r="B122" s="2" t="s">
        <v>14</v>
      </c>
      <c r="C122" s="2">
        <v>5500</v>
      </c>
      <c r="D122" s="6">
        <v>11100</v>
      </c>
      <c r="E122" s="6">
        <v>11100</v>
      </c>
      <c r="F122" s="6">
        <v>11100</v>
      </c>
      <c r="G122" s="6">
        <v>11100</v>
      </c>
      <c r="H122" s="6">
        <v>11100</v>
      </c>
      <c r="I122" s="6">
        <v>11100</v>
      </c>
      <c r="J122" s="6">
        <v>11100</v>
      </c>
      <c r="K122" s="6">
        <v>11100</v>
      </c>
      <c r="L122" s="6">
        <v>11100</v>
      </c>
      <c r="M122" s="6">
        <v>11100</v>
      </c>
      <c r="N122" s="6">
        <v>11100</v>
      </c>
      <c r="O122" s="6">
        <v>11100</v>
      </c>
      <c r="P122" s="6">
        <f t="shared" si="1"/>
        <v>133200</v>
      </c>
    </row>
    <row r="123" spans="1:16" x14ac:dyDescent="0.25">
      <c r="A123" s="2" t="s">
        <v>5</v>
      </c>
      <c r="B123" s="2" t="s">
        <v>14</v>
      </c>
      <c r="C123" s="2">
        <v>5700</v>
      </c>
      <c r="D123" s="6">
        <v>1500</v>
      </c>
      <c r="E123" s="6">
        <v>1500</v>
      </c>
      <c r="F123" s="6">
        <v>1500</v>
      </c>
      <c r="G123" s="6">
        <v>1500</v>
      </c>
      <c r="H123" s="6">
        <v>1500</v>
      </c>
      <c r="I123" s="6">
        <v>1500</v>
      </c>
      <c r="J123" s="6">
        <v>1500</v>
      </c>
      <c r="K123" s="6">
        <v>1500</v>
      </c>
      <c r="L123" s="6">
        <v>1500</v>
      </c>
      <c r="M123" s="6">
        <v>1500</v>
      </c>
      <c r="N123" s="6">
        <v>1500</v>
      </c>
      <c r="O123" s="6">
        <v>1500</v>
      </c>
      <c r="P123" s="6">
        <f t="shared" si="1"/>
        <v>18000</v>
      </c>
    </row>
    <row r="124" spans="1:16" x14ac:dyDescent="0.25">
      <c r="A124" s="2" t="s">
        <v>5</v>
      </c>
      <c r="B124" s="2" t="s">
        <v>14</v>
      </c>
      <c r="C124" s="2">
        <v>5800</v>
      </c>
      <c r="D124" s="6">
        <v>600</v>
      </c>
      <c r="E124" s="6">
        <v>600</v>
      </c>
      <c r="F124" s="6">
        <v>600</v>
      </c>
      <c r="G124" s="6">
        <v>600</v>
      </c>
      <c r="H124" s="6">
        <v>600</v>
      </c>
      <c r="I124" s="6">
        <v>600</v>
      </c>
      <c r="J124" s="6">
        <v>600</v>
      </c>
      <c r="K124" s="6">
        <v>600</v>
      </c>
      <c r="L124" s="6">
        <v>600</v>
      </c>
      <c r="M124" s="6">
        <v>600</v>
      </c>
      <c r="N124" s="6">
        <v>600</v>
      </c>
      <c r="O124" s="6">
        <v>600</v>
      </c>
      <c r="P124" s="6">
        <f t="shared" si="1"/>
        <v>7200</v>
      </c>
    </row>
    <row r="125" spans="1:16" x14ac:dyDescent="0.25">
      <c r="A125" s="2" t="s">
        <v>5</v>
      </c>
      <c r="B125" s="2" t="s">
        <v>14</v>
      </c>
      <c r="C125" s="2">
        <v>6000</v>
      </c>
      <c r="D125" s="6">
        <v>300</v>
      </c>
      <c r="E125" s="6">
        <v>300</v>
      </c>
      <c r="F125" s="6">
        <v>300</v>
      </c>
      <c r="G125" s="6">
        <v>300</v>
      </c>
      <c r="H125" s="6">
        <v>300</v>
      </c>
      <c r="I125" s="6">
        <v>300</v>
      </c>
      <c r="J125" s="6">
        <v>300</v>
      </c>
      <c r="K125" s="6">
        <v>300</v>
      </c>
      <c r="L125" s="6">
        <v>300</v>
      </c>
      <c r="M125" s="6">
        <v>300</v>
      </c>
      <c r="N125" s="6">
        <v>300</v>
      </c>
      <c r="O125" s="6">
        <v>300</v>
      </c>
      <c r="P125" s="6">
        <f t="shared" si="1"/>
        <v>3600</v>
      </c>
    </row>
    <row r="126" spans="1:16" x14ac:dyDescent="0.25">
      <c r="A126" s="2" t="s">
        <v>5</v>
      </c>
      <c r="B126" s="2" t="s">
        <v>14</v>
      </c>
      <c r="C126" s="2">
        <v>6200</v>
      </c>
      <c r="D126" s="6">
        <v>1400</v>
      </c>
      <c r="E126" s="6">
        <v>1400</v>
      </c>
      <c r="F126" s="6">
        <v>1400</v>
      </c>
      <c r="G126" s="6">
        <v>1400</v>
      </c>
      <c r="H126" s="6">
        <v>1400</v>
      </c>
      <c r="I126" s="6">
        <v>1400</v>
      </c>
      <c r="J126" s="6">
        <v>1400</v>
      </c>
      <c r="K126" s="6">
        <v>1400</v>
      </c>
      <c r="L126" s="6">
        <v>1400</v>
      </c>
      <c r="M126" s="6">
        <v>1400</v>
      </c>
      <c r="N126" s="6">
        <v>1400</v>
      </c>
      <c r="O126" s="6">
        <v>1400</v>
      </c>
      <c r="P126" s="6">
        <f t="shared" si="1"/>
        <v>16800</v>
      </c>
    </row>
    <row r="127" spans="1:16" x14ac:dyDescent="0.25">
      <c r="A127" s="2" t="s">
        <v>5</v>
      </c>
      <c r="B127" s="2" t="s">
        <v>14</v>
      </c>
      <c r="C127" s="2">
        <v>6400</v>
      </c>
      <c r="D127" s="6">
        <v>2100</v>
      </c>
      <c r="E127" s="6">
        <v>2100</v>
      </c>
      <c r="F127" s="6">
        <v>2100</v>
      </c>
      <c r="G127" s="6">
        <v>2100</v>
      </c>
      <c r="H127" s="6">
        <v>2100</v>
      </c>
      <c r="I127" s="6">
        <v>2100</v>
      </c>
      <c r="J127" s="6">
        <v>2100</v>
      </c>
      <c r="K127" s="6">
        <v>2100</v>
      </c>
      <c r="L127" s="6">
        <v>2100</v>
      </c>
      <c r="M127" s="6">
        <v>2100</v>
      </c>
      <c r="N127" s="6">
        <v>2100</v>
      </c>
      <c r="O127" s="6">
        <v>2100</v>
      </c>
      <c r="P127" s="6">
        <f t="shared" si="1"/>
        <v>25200</v>
      </c>
    </row>
    <row r="128" spans="1:16" x14ac:dyDescent="0.25">
      <c r="A128" s="2" t="s">
        <v>5</v>
      </c>
      <c r="B128" s="2" t="s">
        <v>14</v>
      </c>
      <c r="C128" s="2">
        <v>6410</v>
      </c>
      <c r="D128" s="6">
        <v>1500</v>
      </c>
      <c r="E128" s="6">
        <v>1500</v>
      </c>
      <c r="F128" s="6">
        <v>1500</v>
      </c>
      <c r="G128" s="6">
        <v>1500</v>
      </c>
      <c r="H128" s="6">
        <v>1500</v>
      </c>
      <c r="I128" s="6">
        <v>1500</v>
      </c>
      <c r="J128" s="6">
        <v>1500</v>
      </c>
      <c r="K128" s="6">
        <v>1500</v>
      </c>
      <c r="L128" s="6">
        <v>1500</v>
      </c>
      <c r="M128" s="6">
        <v>1500</v>
      </c>
      <c r="N128" s="6">
        <v>1500</v>
      </c>
      <c r="O128" s="6">
        <v>1500</v>
      </c>
      <c r="P128" s="6">
        <f t="shared" si="1"/>
        <v>18000</v>
      </c>
    </row>
    <row r="129" spans="1:16" x14ac:dyDescent="0.25">
      <c r="A129" s="2" t="s">
        <v>5</v>
      </c>
      <c r="B129" s="2" t="s">
        <v>14</v>
      </c>
      <c r="C129" s="2">
        <v>6420</v>
      </c>
      <c r="D129" s="6">
        <v>1100</v>
      </c>
      <c r="E129" s="6">
        <v>1100</v>
      </c>
      <c r="F129" s="6">
        <v>1100</v>
      </c>
      <c r="G129" s="6">
        <v>1100</v>
      </c>
      <c r="H129" s="6">
        <v>1100</v>
      </c>
      <c r="I129" s="6">
        <v>1100</v>
      </c>
      <c r="J129" s="6">
        <v>1100</v>
      </c>
      <c r="K129" s="6">
        <v>1100</v>
      </c>
      <c r="L129" s="6">
        <v>1100</v>
      </c>
      <c r="M129" s="6">
        <v>1100</v>
      </c>
      <c r="N129" s="6">
        <v>1100</v>
      </c>
      <c r="O129" s="6">
        <v>1100</v>
      </c>
      <c r="P129" s="6">
        <f t="shared" si="1"/>
        <v>13200</v>
      </c>
    </row>
    <row r="130" spans="1:16" x14ac:dyDescent="0.25">
      <c r="A130" s="2" t="s">
        <v>5</v>
      </c>
      <c r="B130" s="2" t="s">
        <v>14</v>
      </c>
      <c r="C130" s="2">
        <v>6500</v>
      </c>
      <c r="D130" s="6">
        <v>1800</v>
      </c>
      <c r="E130" s="6">
        <v>1800</v>
      </c>
      <c r="F130" s="6">
        <v>1800</v>
      </c>
      <c r="G130" s="6">
        <v>1800</v>
      </c>
      <c r="H130" s="6">
        <v>1800</v>
      </c>
      <c r="I130" s="6">
        <v>1800</v>
      </c>
      <c r="J130" s="6">
        <v>1800</v>
      </c>
      <c r="K130" s="6">
        <v>1800</v>
      </c>
      <c r="L130" s="6">
        <v>1800</v>
      </c>
      <c r="M130" s="6">
        <v>1800</v>
      </c>
      <c r="N130" s="6">
        <v>1800</v>
      </c>
      <c r="O130" s="6">
        <v>1800</v>
      </c>
      <c r="P130" s="6">
        <f t="shared" si="1"/>
        <v>21600</v>
      </c>
    </row>
    <row r="131" spans="1:16" x14ac:dyDescent="0.25">
      <c r="A131" s="2" t="s">
        <v>5</v>
      </c>
      <c r="B131" s="2" t="s">
        <v>14</v>
      </c>
      <c r="C131" s="2">
        <v>6600</v>
      </c>
      <c r="D131" s="6">
        <v>3000</v>
      </c>
      <c r="E131" s="6">
        <v>3000</v>
      </c>
      <c r="F131" s="6">
        <v>3000</v>
      </c>
      <c r="G131" s="6">
        <v>3000</v>
      </c>
      <c r="H131" s="6">
        <v>3000</v>
      </c>
      <c r="I131" s="6">
        <v>3000</v>
      </c>
      <c r="J131" s="6">
        <v>3000</v>
      </c>
      <c r="K131" s="6">
        <v>3000</v>
      </c>
      <c r="L131" s="6">
        <v>3000</v>
      </c>
      <c r="M131" s="6">
        <v>3000</v>
      </c>
      <c r="N131" s="6">
        <v>3000</v>
      </c>
      <c r="O131" s="6">
        <v>3000</v>
      </c>
      <c r="P131" s="6">
        <f t="shared" ref="P131:P175" si="2">SUM(D131:O131)</f>
        <v>36000</v>
      </c>
    </row>
    <row r="132" spans="1:16" x14ac:dyDescent="0.25">
      <c r="A132" s="2" t="s">
        <v>5</v>
      </c>
      <c r="B132" s="2" t="s">
        <v>14</v>
      </c>
      <c r="C132" s="2">
        <v>6610</v>
      </c>
      <c r="D132" s="6">
        <v>1500</v>
      </c>
      <c r="E132" s="6">
        <v>1500</v>
      </c>
      <c r="F132" s="6">
        <v>1500</v>
      </c>
      <c r="G132" s="6">
        <v>1500</v>
      </c>
      <c r="H132" s="6">
        <v>1500</v>
      </c>
      <c r="I132" s="6">
        <v>1500</v>
      </c>
      <c r="J132" s="6">
        <v>1500</v>
      </c>
      <c r="K132" s="6">
        <v>1500</v>
      </c>
      <c r="L132" s="6">
        <v>1500</v>
      </c>
      <c r="M132" s="6">
        <v>1500</v>
      </c>
      <c r="N132" s="6">
        <v>1500</v>
      </c>
      <c r="O132" s="6">
        <v>1500</v>
      </c>
      <c r="P132" s="6">
        <f t="shared" si="2"/>
        <v>18000</v>
      </c>
    </row>
    <row r="133" spans="1:16" x14ac:dyDescent="0.25">
      <c r="A133" s="2" t="s">
        <v>5</v>
      </c>
      <c r="B133" s="2" t="s">
        <v>14</v>
      </c>
      <c r="C133" s="2">
        <v>6620</v>
      </c>
      <c r="D133" s="6">
        <v>600</v>
      </c>
      <c r="E133" s="6">
        <v>600</v>
      </c>
      <c r="F133" s="6">
        <v>600</v>
      </c>
      <c r="G133" s="6">
        <v>600</v>
      </c>
      <c r="H133" s="6">
        <v>600</v>
      </c>
      <c r="I133" s="6">
        <v>600</v>
      </c>
      <c r="J133" s="6">
        <v>600</v>
      </c>
      <c r="K133" s="6">
        <v>600</v>
      </c>
      <c r="L133" s="6">
        <v>600</v>
      </c>
      <c r="M133" s="6">
        <v>600</v>
      </c>
      <c r="N133" s="6">
        <v>600</v>
      </c>
      <c r="O133" s="6">
        <v>600</v>
      </c>
      <c r="P133" s="6">
        <f t="shared" si="2"/>
        <v>7200</v>
      </c>
    </row>
    <row r="134" spans="1:16" x14ac:dyDescent="0.25">
      <c r="A134" s="2" t="s">
        <v>5</v>
      </c>
      <c r="B134" s="2" t="s">
        <v>14</v>
      </c>
      <c r="C134" s="2">
        <v>6700</v>
      </c>
      <c r="D134" s="6">
        <v>300</v>
      </c>
      <c r="E134" s="6">
        <v>300</v>
      </c>
      <c r="F134" s="6">
        <v>300</v>
      </c>
      <c r="G134" s="6">
        <v>300</v>
      </c>
      <c r="H134" s="6">
        <v>300</v>
      </c>
      <c r="I134" s="6">
        <v>300</v>
      </c>
      <c r="J134" s="6">
        <v>300</v>
      </c>
      <c r="K134" s="6">
        <v>300</v>
      </c>
      <c r="L134" s="6">
        <v>300</v>
      </c>
      <c r="M134" s="6">
        <v>300</v>
      </c>
      <c r="N134" s="6">
        <v>300</v>
      </c>
      <c r="O134" s="6">
        <v>300</v>
      </c>
      <c r="P134" s="6">
        <f t="shared" si="2"/>
        <v>3600</v>
      </c>
    </row>
    <row r="135" spans="1:16" x14ac:dyDescent="0.25">
      <c r="A135" s="2" t="s">
        <v>5</v>
      </c>
      <c r="B135" s="2" t="s">
        <v>14</v>
      </c>
      <c r="C135" s="2">
        <v>6999</v>
      </c>
      <c r="D135" s="6">
        <v>1000</v>
      </c>
      <c r="E135" s="6">
        <v>1000</v>
      </c>
      <c r="F135" s="6">
        <v>1000</v>
      </c>
      <c r="G135" s="6">
        <v>1000</v>
      </c>
      <c r="H135" s="6">
        <v>1000</v>
      </c>
      <c r="I135" s="6">
        <v>1000</v>
      </c>
      <c r="J135" s="6">
        <v>1000</v>
      </c>
      <c r="K135" s="6">
        <v>1000</v>
      </c>
      <c r="L135" s="6">
        <v>1000</v>
      </c>
      <c r="M135" s="6">
        <v>1000</v>
      </c>
      <c r="N135" s="6">
        <v>1000</v>
      </c>
      <c r="O135" s="6">
        <v>1000</v>
      </c>
      <c r="P135" s="6">
        <f t="shared" si="2"/>
        <v>12000</v>
      </c>
    </row>
    <row r="136" spans="1:16" x14ac:dyDescent="0.25">
      <c r="A136" s="2" t="s">
        <v>8</v>
      </c>
      <c r="B136" s="2" t="s">
        <v>14</v>
      </c>
      <c r="C136" s="2">
        <v>5100</v>
      </c>
      <c r="D136" s="6">
        <v>12400</v>
      </c>
      <c r="E136" s="6">
        <v>12400</v>
      </c>
      <c r="F136" s="6">
        <v>12400</v>
      </c>
      <c r="G136" s="6">
        <v>12400</v>
      </c>
      <c r="H136" s="6">
        <v>12400</v>
      </c>
      <c r="I136" s="6">
        <v>12400</v>
      </c>
      <c r="J136" s="6">
        <v>12400</v>
      </c>
      <c r="K136" s="6">
        <v>12400</v>
      </c>
      <c r="L136" s="6">
        <v>12400</v>
      </c>
      <c r="M136" s="6">
        <v>12400</v>
      </c>
      <c r="N136" s="6">
        <v>12400</v>
      </c>
      <c r="O136" s="6">
        <v>12400</v>
      </c>
      <c r="P136" s="6">
        <f t="shared" si="2"/>
        <v>148800</v>
      </c>
    </row>
    <row r="137" spans="1:16" x14ac:dyDescent="0.25">
      <c r="A137" s="2" t="s">
        <v>8</v>
      </c>
      <c r="B137" s="2" t="s">
        <v>14</v>
      </c>
      <c r="C137" s="2">
        <v>5130</v>
      </c>
      <c r="D137" s="6">
        <v>700</v>
      </c>
      <c r="E137" s="6">
        <v>700</v>
      </c>
      <c r="F137" s="6">
        <v>700</v>
      </c>
      <c r="G137" s="6">
        <v>700</v>
      </c>
      <c r="H137" s="6">
        <v>700</v>
      </c>
      <c r="I137" s="6">
        <v>700</v>
      </c>
      <c r="J137" s="6">
        <v>700</v>
      </c>
      <c r="K137" s="6">
        <v>700</v>
      </c>
      <c r="L137" s="6">
        <v>700</v>
      </c>
      <c r="M137" s="6">
        <v>700</v>
      </c>
      <c r="N137" s="6">
        <v>700</v>
      </c>
      <c r="O137" s="6">
        <v>700</v>
      </c>
      <c r="P137" s="6">
        <f t="shared" si="2"/>
        <v>8400</v>
      </c>
    </row>
    <row r="138" spans="1:16" x14ac:dyDescent="0.25">
      <c r="A138" s="2" t="s">
        <v>8</v>
      </c>
      <c r="B138" s="2" t="s">
        <v>14</v>
      </c>
      <c r="C138" s="2">
        <v>5140</v>
      </c>
      <c r="D138" s="6">
        <v>300</v>
      </c>
      <c r="E138" s="6">
        <v>300</v>
      </c>
      <c r="F138" s="6">
        <v>300</v>
      </c>
      <c r="G138" s="6">
        <v>300</v>
      </c>
      <c r="H138" s="6">
        <v>300</v>
      </c>
      <c r="I138" s="6">
        <v>300</v>
      </c>
      <c r="J138" s="6">
        <v>300</v>
      </c>
      <c r="K138" s="6">
        <v>300</v>
      </c>
      <c r="L138" s="6">
        <v>300</v>
      </c>
      <c r="M138" s="6">
        <v>300</v>
      </c>
      <c r="N138" s="6">
        <v>300</v>
      </c>
      <c r="O138" s="6">
        <v>300</v>
      </c>
      <c r="P138" s="6">
        <f t="shared" si="2"/>
        <v>3600</v>
      </c>
    </row>
    <row r="139" spans="1:16" x14ac:dyDescent="0.25">
      <c r="A139" s="2" t="s">
        <v>8</v>
      </c>
      <c r="B139" s="2" t="s">
        <v>14</v>
      </c>
      <c r="C139" s="2">
        <v>5200</v>
      </c>
      <c r="D139" s="6">
        <v>700</v>
      </c>
      <c r="E139" s="6">
        <v>700</v>
      </c>
      <c r="F139" s="6">
        <v>700</v>
      </c>
      <c r="G139" s="6">
        <v>700</v>
      </c>
      <c r="H139" s="6">
        <v>700</v>
      </c>
      <c r="I139" s="6">
        <v>700</v>
      </c>
      <c r="J139" s="6">
        <v>700</v>
      </c>
      <c r="K139" s="6">
        <v>700</v>
      </c>
      <c r="L139" s="6">
        <v>700</v>
      </c>
      <c r="M139" s="6">
        <v>700</v>
      </c>
      <c r="N139" s="6">
        <v>700</v>
      </c>
      <c r="O139" s="6">
        <v>700</v>
      </c>
      <c r="P139" s="6">
        <f t="shared" si="2"/>
        <v>8400</v>
      </c>
    </row>
    <row r="140" spans="1:16" x14ac:dyDescent="0.25">
      <c r="A140" s="2" t="s">
        <v>8</v>
      </c>
      <c r="B140" s="2" t="s">
        <v>14</v>
      </c>
      <c r="C140" s="2">
        <v>5300</v>
      </c>
      <c r="D140" s="6">
        <v>16000</v>
      </c>
      <c r="E140" s="6">
        <v>16000</v>
      </c>
      <c r="F140" s="6">
        <v>16000</v>
      </c>
      <c r="G140" s="6">
        <v>16000</v>
      </c>
      <c r="H140" s="6">
        <v>16000</v>
      </c>
      <c r="I140" s="6">
        <v>16000</v>
      </c>
      <c r="J140" s="6">
        <v>16000</v>
      </c>
      <c r="K140" s="6">
        <v>16000</v>
      </c>
      <c r="L140" s="6">
        <v>16000</v>
      </c>
      <c r="M140" s="6">
        <v>16000</v>
      </c>
      <c r="N140" s="6">
        <v>16000</v>
      </c>
      <c r="O140" s="6">
        <v>16000</v>
      </c>
      <c r="P140" s="6">
        <f t="shared" si="2"/>
        <v>192000</v>
      </c>
    </row>
    <row r="141" spans="1:16" x14ac:dyDescent="0.25">
      <c r="A141" s="2" t="s">
        <v>8</v>
      </c>
      <c r="B141" s="2" t="s">
        <v>14</v>
      </c>
      <c r="C141" s="2">
        <v>5400</v>
      </c>
      <c r="D141" s="6">
        <v>400</v>
      </c>
      <c r="E141" s="6">
        <v>400</v>
      </c>
      <c r="F141" s="6">
        <v>400</v>
      </c>
      <c r="G141" s="6">
        <v>400</v>
      </c>
      <c r="H141" s="6">
        <v>400</v>
      </c>
      <c r="I141" s="6">
        <v>400</v>
      </c>
      <c r="J141" s="6">
        <v>400</v>
      </c>
      <c r="K141" s="6">
        <v>400</v>
      </c>
      <c r="L141" s="6">
        <v>400</v>
      </c>
      <c r="M141" s="6">
        <v>400</v>
      </c>
      <c r="N141" s="6">
        <v>400</v>
      </c>
      <c r="O141" s="6">
        <v>400</v>
      </c>
      <c r="P141" s="6">
        <f t="shared" si="2"/>
        <v>4800</v>
      </c>
    </row>
    <row r="142" spans="1:16" x14ac:dyDescent="0.25">
      <c r="A142" s="2" t="s">
        <v>8</v>
      </c>
      <c r="B142" s="2" t="s">
        <v>14</v>
      </c>
      <c r="C142" s="2">
        <v>5500</v>
      </c>
      <c r="D142" s="6">
        <v>11400</v>
      </c>
      <c r="E142" s="6">
        <v>11400</v>
      </c>
      <c r="F142" s="6">
        <v>11400</v>
      </c>
      <c r="G142" s="6">
        <v>11400</v>
      </c>
      <c r="H142" s="6">
        <v>11400</v>
      </c>
      <c r="I142" s="6">
        <v>11400</v>
      </c>
      <c r="J142" s="6">
        <v>11400</v>
      </c>
      <c r="K142" s="6">
        <v>11400</v>
      </c>
      <c r="L142" s="6">
        <v>11400</v>
      </c>
      <c r="M142" s="6">
        <v>11400</v>
      </c>
      <c r="N142" s="6">
        <v>11400</v>
      </c>
      <c r="O142" s="6">
        <v>11400</v>
      </c>
      <c r="P142" s="6">
        <f t="shared" si="2"/>
        <v>136800</v>
      </c>
    </row>
    <row r="143" spans="1:16" x14ac:dyDescent="0.25">
      <c r="A143" s="2" t="s">
        <v>8</v>
      </c>
      <c r="B143" s="2" t="s">
        <v>14</v>
      </c>
      <c r="C143" s="2">
        <v>5700</v>
      </c>
      <c r="D143" s="6">
        <v>1500</v>
      </c>
      <c r="E143" s="6">
        <v>1500</v>
      </c>
      <c r="F143" s="6">
        <v>1500</v>
      </c>
      <c r="G143" s="6">
        <v>1500</v>
      </c>
      <c r="H143" s="6">
        <v>1500</v>
      </c>
      <c r="I143" s="6">
        <v>1500</v>
      </c>
      <c r="J143" s="6">
        <v>1500</v>
      </c>
      <c r="K143" s="6">
        <v>1500</v>
      </c>
      <c r="L143" s="6">
        <v>1500</v>
      </c>
      <c r="M143" s="6">
        <v>1500</v>
      </c>
      <c r="N143" s="6">
        <v>1500</v>
      </c>
      <c r="O143" s="6">
        <v>1500</v>
      </c>
      <c r="P143" s="6">
        <f t="shared" si="2"/>
        <v>18000</v>
      </c>
    </row>
    <row r="144" spans="1:16" x14ac:dyDescent="0.25">
      <c r="A144" s="2" t="s">
        <v>8</v>
      </c>
      <c r="B144" s="2" t="s">
        <v>14</v>
      </c>
      <c r="C144" s="2">
        <v>5800</v>
      </c>
      <c r="D144" s="6">
        <v>600</v>
      </c>
      <c r="E144" s="6">
        <v>600</v>
      </c>
      <c r="F144" s="6">
        <v>600</v>
      </c>
      <c r="G144" s="6">
        <v>600</v>
      </c>
      <c r="H144" s="6">
        <v>600</v>
      </c>
      <c r="I144" s="6">
        <v>600</v>
      </c>
      <c r="J144" s="6">
        <v>600</v>
      </c>
      <c r="K144" s="6">
        <v>600</v>
      </c>
      <c r="L144" s="6">
        <v>600</v>
      </c>
      <c r="M144" s="6">
        <v>600</v>
      </c>
      <c r="N144" s="6">
        <v>600</v>
      </c>
      <c r="O144" s="6">
        <v>600</v>
      </c>
      <c r="P144" s="6">
        <f t="shared" si="2"/>
        <v>7200</v>
      </c>
    </row>
    <row r="145" spans="1:16" x14ac:dyDescent="0.25">
      <c r="A145" s="2" t="s">
        <v>8</v>
      </c>
      <c r="B145" s="2" t="s">
        <v>14</v>
      </c>
      <c r="C145" s="2">
        <v>6000</v>
      </c>
      <c r="D145" s="6">
        <v>300</v>
      </c>
      <c r="E145" s="6">
        <v>300</v>
      </c>
      <c r="F145" s="6">
        <v>300</v>
      </c>
      <c r="G145" s="6">
        <v>300</v>
      </c>
      <c r="H145" s="6">
        <v>300</v>
      </c>
      <c r="I145" s="6">
        <v>300</v>
      </c>
      <c r="J145" s="6">
        <v>300</v>
      </c>
      <c r="K145" s="6">
        <v>300</v>
      </c>
      <c r="L145" s="6">
        <v>300</v>
      </c>
      <c r="M145" s="6">
        <v>300</v>
      </c>
      <c r="N145" s="6">
        <v>300</v>
      </c>
      <c r="O145" s="6">
        <v>300</v>
      </c>
      <c r="P145" s="6">
        <f t="shared" si="2"/>
        <v>3600</v>
      </c>
    </row>
    <row r="146" spans="1:16" x14ac:dyDescent="0.25">
      <c r="A146" s="2" t="s">
        <v>8</v>
      </c>
      <c r="B146" s="2" t="s">
        <v>14</v>
      </c>
      <c r="C146" s="2">
        <v>6200</v>
      </c>
      <c r="D146" s="6">
        <v>1500</v>
      </c>
      <c r="E146" s="6">
        <v>1500</v>
      </c>
      <c r="F146" s="6">
        <v>1500</v>
      </c>
      <c r="G146" s="6">
        <v>1500</v>
      </c>
      <c r="H146" s="6">
        <v>1500</v>
      </c>
      <c r="I146" s="6">
        <v>1500</v>
      </c>
      <c r="J146" s="6">
        <v>1500</v>
      </c>
      <c r="K146" s="6">
        <v>1500</v>
      </c>
      <c r="L146" s="6">
        <v>1500</v>
      </c>
      <c r="M146" s="6">
        <v>1500</v>
      </c>
      <c r="N146" s="6">
        <v>1500</v>
      </c>
      <c r="O146" s="6">
        <v>1500</v>
      </c>
      <c r="P146" s="6">
        <f t="shared" si="2"/>
        <v>18000</v>
      </c>
    </row>
    <row r="147" spans="1:16" x14ac:dyDescent="0.25">
      <c r="A147" s="2" t="s">
        <v>8</v>
      </c>
      <c r="B147" s="2" t="s">
        <v>14</v>
      </c>
      <c r="C147" s="2">
        <v>6400</v>
      </c>
      <c r="D147" s="6">
        <v>2200</v>
      </c>
      <c r="E147" s="6">
        <v>2200</v>
      </c>
      <c r="F147" s="6">
        <v>2200</v>
      </c>
      <c r="G147" s="6">
        <v>2200</v>
      </c>
      <c r="H147" s="6">
        <v>2200</v>
      </c>
      <c r="I147" s="6">
        <v>2200</v>
      </c>
      <c r="J147" s="6">
        <v>2200</v>
      </c>
      <c r="K147" s="6">
        <v>2200</v>
      </c>
      <c r="L147" s="6">
        <v>2200</v>
      </c>
      <c r="M147" s="6">
        <v>2200</v>
      </c>
      <c r="N147" s="6">
        <v>2200</v>
      </c>
      <c r="O147" s="6">
        <v>2200</v>
      </c>
      <c r="P147" s="6">
        <f t="shared" si="2"/>
        <v>26400</v>
      </c>
    </row>
    <row r="148" spans="1:16" x14ac:dyDescent="0.25">
      <c r="A148" s="2" t="s">
        <v>8</v>
      </c>
      <c r="B148" s="2" t="s">
        <v>14</v>
      </c>
      <c r="C148" s="2">
        <v>6410</v>
      </c>
      <c r="D148" s="6">
        <v>1500</v>
      </c>
      <c r="E148" s="6">
        <v>1500</v>
      </c>
      <c r="F148" s="6">
        <v>1500</v>
      </c>
      <c r="G148" s="6">
        <v>1500</v>
      </c>
      <c r="H148" s="6">
        <v>1500</v>
      </c>
      <c r="I148" s="6">
        <v>1500</v>
      </c>
      <c r="J148" s="6">
        <v>1500</v>
      </c>
      <c r="K148" s="6">
        <v>1500</v>
      </c>
      <c r="L148" s="6">
        <v>1500</v>
      </c>
      <c r="M148" s="6">
        <v>1500</v>
      </c>
      <c r="N148" s="6">
        <v>1500</v>
      </c>
      <c r="O148" s="6">
        <v>1500</v>
      </c>
      <c r="P148" s="6">
        <f t="shared" si="2"/>
        <v>18000</v>
      </c>
    </row>
    <row r="149" spans="1:16" x14ac:dyDescent="0.25">
      <c r="A149" s="2" t="s">
        <v>8</v>
      </c>
      <c r="B149" s="2" t="s">
        <v>14</v>
      </c>
      <c r="C149" s="2">
        <v>6420</v>
      </c>
      <c r="D149" s="6">
        <v>1200</v>
      </c>
      <c r="E149" s="6">
        <v>1200</v>
      </c>
      <c r="F149" s="6">
        <v>1200</v>
      </c>
      <c r="G149" s="6">
        <v>1200</v>
      </c>
      <c r="H149" s="6">
        <v>1200</v>
      </c>
      <c r="I149" s="6">
        <v>1200</v>
      </c>
      <c r="J149" s="6">
        <v>1200</v>
      </c>
      <c r="K149" s="6">
        <v>1200</v>
      </c>
      <c r="L149" s="6">
        <v>1200</v>
      </c>
      <c r="M149" s="6">
        <v>1200</v>
      </c>
      <c r="N149" s="6">
        <v>1200</v>
      </c>
      <c r="O149" s="6">
        <v>1200</v>
      </c>
      <c r="P149" s="6">
        <f t="shared" si="2"/>
        <v>14400</v>
      </c>
    </row>
    <row r="150" spans="1:16" x14ac:dyDescent="0.25">
      <c r="A150" s="2" t="s">
        <v>8</v>
      </c>
      <c r="B150" s="2" t="s">
        <v>14</v>
      </c>
      <c r="C150" s="2">
        <v>6500</v>
      </c>
      <c r="D150" s="6">
        <v>1900</v>
      </c>
      <c r="E150" s="6">
        <v>1900</v>
      </c>
      <c r="F150" s="6">
        <v>1900</v>
      </c>
      <c r="G150" s="6">
        <v>1900</v>
      </c>
      <c r="H150" s="6">
        <v>1900</v>
      </c>
      <c r="I150" s="6">
        <v>1900</v>
      </c>
      <c r="J150" s="6">
        <v>1900</v>
      </c>
      <c r="K150" s="6">
        <v>1900</v>
      </c>
      <c r="L150" s="6">
        <v>1900</v>
      </c>
      <c r="M150" s="6">
        <v>1900</v>
      </c>
      <c r="N150" s="6">
        <v>1900</v>
      </c>
      <c r="O150" s="6">
        <v>1900</v>
      </c>
      <c r="P150" s="6">
        <f t="shared" si="2"/>
        <v>22800</v>
      </c>
    </row>
    <row r="151" spans="1:16" x14ac:dyDescent="0.25">
      <c r="A151" s="2" t="s">
        <v>8</v>
      </c>
      <c r="B151" s="2" t="s">
        <v>14</v>
      </c>
      <c r="C151" s="2">
        <v>6600</v>
      </c>
      <c r="D151" s="6">
        <v>3100</v>
      </c>
      <c r="E151" s="6">
        <v>3100</v>
      </c>
      <c r="F151" s="6">
        <v>3100</v>
      </c>
      <c r="G151" s="6">
        <v>3100</v>
      </c>
      <c r="H151" s="6">
        <v>3100</v>
      </c>
      <c r="I151" s="6">
        <v>3100</v>
      </c>
      <c r="J151" s="6">
        <v>3100</v>
      </c>
      <c r="K151" s="6">
        <v>3100</v>
      </c>
      <c r="L151" s="6">
        <v>3100</v>
      </c>
      <c r="M151" s="6">
        <v>3100</v>
      </c>
      <c r="N151" s="6">
        <v>3100</v>
      </c>
      <c r="O151" s="6">
        <v>3100</v>
      </c>
      <c r="P151" s="6">
        <f t="shared" si="2"/>
        <v>37200</v>
      </c>
    </row>
    <row r="152" spans="1:16" x14ac:dyDescent="0.25">
      <c r="A152" s="2" t="s">
        <v>8</v>
      </c>
      <c r="B152" s="2" t="s">
        <v>14</v>
      </c>
      <c r="C152" s="2">
        <v>6610</v>
      </c>
      <c r="D152" s="6">
        <v>1500</v>
      </c>
      <c r="E152" s="6">
        <v>1500</v>
      </c>
      <c r="F152" s="6">
        <v>1500</v>
      </c>
      <c r="G152" s="6">
        <v>1500</v>
      </c>
      <c r="H152" s="6">
        <v>1500</v>
      </c>
      <c r="I152" s="6">
        <v>1500</v>
      </c>
      <c r="J152" s="6">
        <v>1500</v>
      </c>
      <c r="K152" s="6">
        <v>1500</v>
      </c>
      <c r="L152" s="6">
        <v>1500</v>
      </c>
      <c r="M152" s="6">
        <v>1500</v>
      </c>
      <c r="N152" s="6">
        <v>1500</v>
      </c>
      <c r="O152" s="6">
        <v>1500</v>
      </c>
      <c r="P152" s="6">
        <f t="shared" si="2"/>
        <v>18000</v>
      </c>
    </row>
    <row r="153" spans="1:16" x14ac:dyDescent="0.25">
      <c r="A153" s="2" t="s">
        <v>8</v>
      </c>
      <c r="B153" s="2" t="s">
        <v>14</v>
      </c>
      <c r="C153" s="2">
        <v>6620</v>
      </c>
      <c r="D153" s="6">
        <v>600</v>
      </c>
      <c r="E153" s="6">
        <v>600</v>
      </c>
      <c r="F153" s="6">
        <v>600</v>
      </c>
      <c r="G153" s="6">
        <v>600</v>
      </c>
      <c r="H153" s="6">
        <v>600</v>
      </c>
      <c r="I153" s="6">
        <v>600</v>
      </c>
      <c r="J153" s="6">
        <v>600</v>
      </c>
      <c r="K153" s="6">
        <v>600</v>
      </c>
      <c r="L153" s="6">
        <v>600</v>
      </c>
      <c r="M153" s="6">
        <v>600</v>
      </c>
      <c r="N153" s="6">
        <v>600</v>
      </c>
      <c r="O153" s="6">
        <v>600</v>
      </c>
      <c r="P153" s="6">
        <f t="shared" si="2"/>
        <v>7200</v>
      </c>
    </row>
    <row r="154" spans="1:16" x14ac:dyDescent="0.25">
      <c r="A154" s="2" t="s">
        <v>8</v>
      </c>
      <c r="B154" s="2" t="s">
        <v>14</v>
      </c>
      <c r="C154" s="2">
        <v>6700</v>
      </c>
      <c r="D154" s="6">
        <v>400</v>
      </c>
      <c r="E154" s="6">
        <v>400</v>
      </c>
      <c r="F154" s="6">
        <v>400</v>
      </c>
      <c r="G154" s="6">
        <v>400</v>
      </c>
      <c r="H154" s="6">
        <v>400</v>
      </c>
      <c r="I154" s="6">
        <v>400</v>
      </c>
      <c r="J154" s="6">
        <v>400</v>
      </c>
      <c r="K154" s="6">
        <v>400</v>
      </c>
      <c r="L154" s="6">
        <v>400</v>
      </c>
      <c r="M154" s="6">
        <v>400</v>
      </c>
      <c r="N154" s="6">
        <v>400</v>
      </c>
      <c r="O154" s="6">
        <v>400</v>
      </c>
      <c r="P154" s="6">
        <f t="shared" si="2"/>
        <v>4800</v>
      </c>
    </row>
    <row r="155" spans="1:16" x14ac:dyDescent="0.25">
      <c r="A155" s="2" t="s">
        <v>8</v>
      </c>
      <c r="B155" s="2" t="s">
        <v>14</v>
      </c>
      <c r="C155" s="2">
        <v>6999</v>
      </c>
      <c r="D155" s="6">
        <v>1000</v>
      </c>
      <c r="E155" s="6">
        <v>1000</v>
      </c>
      <c r="F155" s="6">
        <v>1000</v>
      </c>
      <c r="G155" s="6">
        <v>1000</v>
      </c>
      <c r="H155" s="6">
        <v>1000</v>
      </c>
      <c r="I155" s="6">
        <v>1000</v>
      </c>
      <c r="J155" s="6">
        <v>1000</v>
      </c>
      <c r="K155" s="6">
        <v>1000</v>
      </c>
      <c r="L155" s="6">
        <v>1000</v>
      </c>
      <c r="M155" s="6">
        <v>1000</v>
      </c>
      <c r="N155" s="6">
        <v>1000</v>
      </c>
      <c r="O155" s="6">
        <v>1000</v>
      </c>
      <c r="P155" s="6">
        <f t="shared" si="2"/>
        <v>12000</v>
      </c>
    </row>
    <row r="156" spans="1:16" x14ac:dyDescent="0.25">
      <c r="A156" s="2" t="s">
        <v>9</v>
      </c>
      <c r="B156" s="2" t="s">
        <v>14</v>
      </c>
      <c r="C156" s="2">
        <v>5100</v>
      </c>
      <c r="D156" s="6">
        <v>12700</v>
      </c>
      <c r="E156" s="6">
        <v>12700</v>
      </c>
      <c r="F156" s="6">
        <v>12700</v>
      </c>
      <c r="G156" s="6">
        <v>12700</v>
      </c>
      <c r="H156" s="6">
        <v>12700</v>
      </c>
      <c r="I156" s="6">
        <v>12700</v>
      </c>
      <c r="J156" s="6">
        <v>12700</v>
      </c>
      <c r="K156" s="6">
        <v>12700</v>
      </c>
      <c r="L156" s="6">
        <v>12700</v>
      </c>
      <c r="M156" s="6">
        <v>12700</v>
      </c>
      <c r="N156" s="6">
        <v>12700</v>
      </c>
      <c r="O156" s="6">
        <v>12700</v>
      </c>
      <c r="P156" s="6">
        <f t="shared" si="2"/>
        <v>152400</v>
      </c>
    </row>
    <row r="157" spans="1:16" x14ac:dyDescent="0.25">
      <c r="A157" s="2" t="s">
        <v>9</v>
      </c>
      <c r="B157" s="2" t="s">
        <v>14</v>
      </c>
      <c r="C157" s="2">
        <v>5130</v>
      </c>
      <c r="D157" s="6">
        <v>800</v>
      </c>
      <c r="E157" s="6">
        <v>800</v>
      </c>
      <c r="F157" s="6">
        <v>800</v>
      </c>
      <c r="G157" s="6">
        <v>800</v>
      </c>
      <c r="H157" s="6">
        <v>800</v>
      </c>
      <c r="I157" s="6">
        <v>800</v>
      </c>
      <c r="J157" s="6">
        <v>800</v>
      </c>
      <c r="K157" s="6">
        <v>800</v>
      </c>
      <c r="L157" s="6">
        <v>800</v>
      </c>
      <c r="M157" s="6">
        <v>800</v>
      </c>
      <c r="N157" s="6">
        <v>800</v>
      </c>
      <c r="O157" s="6">
        <v>800</v>
      </c>
      <c r="P157" s="6">
        <f t="shared" si="2"/>
        <v>9600</v>
      </c>
    </row>
    <row r="158" spans="1:16" x14ac:dyDescent="0.25">
      <c r="A158" s="2" t="s">
        <v>9</v>
      </c>
      <c r="B158" s="2" t="s">
        <v>14</v>
      </c>
      <c r="C158" s="2">
        <v>5140</v>
      </c>
      <c r="D158" s="6">
        <v>300</v>
      </c>
      <c r="E158" s="6">
        <v>300</v>
      </c>
      <c r="F158" s="6">
        <v>300</v>
      </c>
      <c r="G158" s="6">
        <v>300</v>
      </c>
      <c r="H158" s="6">
        <v>300</v>
      </c>
      <c r="I158" s="6">
        <v>300</v>
      </c>
      <c r="J158" s="6">
        <v>300</v>
      </c>
      <c r="K158" s="6">
        <v>300</v>
      </c>
      <c r="L158" s="6">
        <v>300</v>
      </c>
      <c r="M158" s="6">
        <v>300</v>
      </c>
      <c r="N158" s="6">
        <v>300</v>
      </c>
      <c r="O158" s="6">
        <v>300</v>
      </c>
      <c r="P158" s="6">
        <f t="shared" si="2"/>
        <v>3600</v>
      </c>
    </row>
    <row r="159" spans="1:16" x14ac:dyDescent="0.25">
      <c r="A159" s="2" t="s">
        <v>9</v>
      </c>
      <c r="B159" s="2" t="s">
        <v>14</v>
      </c>
      <c r="C159" s="2">
        <v>5200</v>
      </c>
      <c r="D159" s="6">
        <v>700</v>
      </c>
      <c r="E159" s="6">
        <v>700</v>
      </c>
      <c r="F159" s="6">
        <v>700</v>
      </c>
      <c r="G159" s="6">
        <v>700</v>
      </c>
      <c r="H159" s="6">
        <v>700</v>
      </c>
      <c r="I159" s="6">
        <v>700</v>
      </c>
      <c r="J159" s="6">
        <v>700</v>
      </c>
      <c r="K159" s="6">
        <v>700</v>
      </c>
      <c r="L159" s="6">
        <v>700</v>
      </c>
      <c r="M159" s="6">
        <v>700</v>
      </c>
      <c r="N159" s="6">
        <v>700</v>
      </c>
      <c r="O159" s="6">
        <v>700</v>
      </c>
      <c r="P159" s="6">
        <f t="shared" si="2"/>
        <v>8400</v>
      </c>
    </row>
    <row r="160" spans="1:16" x14ac:dyDescent="0.25">
      <c r="A160" s="2" t="s">
        <v>9</v>
      </c>
      <c r="B160" s="2" t="s">
        <v>14</v>
      </c>
      <c r="C160" s="2">
        <v>5300</v>
      </c>
      <c r="D160" s="6">
        <v>12000</v>
      </c>
      <c r="E160" s="6">
        <v>12000</v>
      </c>
      <c r="F160" s="6">
        <v>12000</v>
      </c>
      <c r="G160" s="6">
        <v>12000</v>
      </c>
      <c r="H160" s="6">
        <v>12000</v>
      </c>
      <c r="I160" s="6">
        <v>12000</v>
      </c>
      <c r="J160" s="6">
        <v>12000</v>
      </c>
      <c r="K160" s="6">
        <v>12000</v>
      </c>
      <c r="L160" s="6">
        <v>12000</v>
      </c>
      <c r="M160" s="6">
        <v>12000</v>
      </c>
      <c r="N160" s="6">
        <v>12000</v>
      </c>
      <c r="O160" s="6">
        <v>12000</v>
      </c>
      <c r="P160" s="6">
        <f t="shared" si="2"/>
        <v>144000</v>
      </c>
    </row>
    <row r="161" spans="1:16" x14ac:dyDescent="0.25">
      <c r="A161" s="2" t="s">
        <v>9</v>
      </c>
      <c r="B161" s="2" t="s">
        <v>14</v>
      </c>
      <c r="C161" s="2">
        <v>5400</v>
      </c>
      <c r="D161" s="6">
        <v>400</v>
      </c>
      <c r="E161" s="6">
        <v>400</v>
      </c>
      <c r="F161" s="6">
        <v>400</v>
      </c>
      <c r="G161" s="6">
        <v>400</v>
      </c>
      <c r="H161" s="6">
        <v>400</v>
      </c>
      <c r="I161" s="6">
        <v>400</v>
      </c>
      <c r="J161" s="6">
        <v>400</v>
      </c>
      <c r="K161" s="6">
        <v>400</v>
      </c>
      <c r="L161" s="6">
        <v>400</v>
      </c>
      <c r="M161" s="6">
        <v>400</v>
      </c>
      <c r="N161" s="6">
        <v>400</v>
      </c>
      <c r="O161" s="6">
        <v>400</v>
      </c>
      <c r="P161" s="6">
        <f t="shared" si="2"/>
        <v>4800</v>
      </c>
    </row>
    <row r="162" spans="1:16" x14ac:dyDescent="0.25">
      <c r="A162" s="2" t="s">
        <v>9</v>
      </c>
      <c r="B162" s="2" t="s">
        <v>14</v>
      </c>
      <c r="C162" s="2">
        <v>5500</v>
      </c>
      <c r="D162" s="6">
        <v>11800</v>
      </c>
      <c r="E162" s="6">
        <v>11800</v>
      </c>
      <c r="F162" s="6">
        <v>11800</v>
      </c>
      <c r="G162" s="6">
        <v>11800</v>
      </c>
      <c r="H162" s="6">
        <v>11800</v>
      </c>
      <c r="I162" s="6">
        <v>11800</v>
      </c>
      <c r="J162" s="6">
        <v>11800</v>
      </c>
      <c r="K162" s="6">
        <v>11800</v>
      </c>
      <c r="L162" s="6">
        <v>11800</v>
      </c>
      <c r="M162" s="6">
        <v>11800</v>
      </c>
      <c r="N162" s="6">
        <v>11800</v>
      </c>
      <c r="O162" s="6">
        <v>11800</v>
      </c>
      <c r="P162" s="6">
        <f t="shared" si="2"/>
        <v>141600</v>
      </c>
    </row>
    <row r="163" spans="1:16" x14ac:dyDescent="0.25">
      <c r="A163" s="2" t="s">
        <v>9</v>
      </c>
      <c r="B163" s="2" t="s">
        <v>14</v>
      </c>
      <c r="C163" s="2">
        <v>5700</v>
      </c>
      <c r="D163" s="6">
        <v>1600</v>
      </c>
      <c r="E163" s="6">
        <v>1600</v>
      </c>
      <c r="F163" s="6">
        <v>1600</v>
      </c>
      <c r="G163" s="6">
        <v>1600</v>
      </c>
      <c r="H163" s="6">
        <v>1600</v>
      </c>
      <c r="I163" s="6">
        <v>1600</v>
      </c>
      <c r="J163" s="6">
        <v>1600</v>
      </c>
      <c r="K163" s="6">
        <v>1600</v>
      </c>
      <c r="L163" s="6">
        <v>1600</v>
      </c>
      <c r="M163" s="6">
        <v>1600</v>
      </c>
      <c r="N163" s="6">
        <v>1600</v>
      </c>
      <c r="O163" s="6">
        <v>1600</v>
      </c>
      <c r="P163" s="6">
        <f t="shared" si="2"/>
        <v>19200</v>
      </c>
    </row>
    <row r="164" spans="1:16" x14ac:dyDescent="0.25">
      <c r="A164" s="2" t="s">
        <v>9</v>
      </c>
      <c r="B164" s="2" t="s">
        <v>14</v>
      </c>
      <c r="C164" s="2">
        <v>5800</v>
      </c>
      <c r="D164" s="6">
        <v>600</v>
      </c>
      <c r="E164" s="6">
        <v>600</v>
      </c>
      <c r="F164" s="6">
        <v>600</v>
      </c>
      <c r="G164" s="6">
        <v>600</v>
      </c>
      <c r="H164" s="6">
        <v>600</v>
      </c>
      <c r="I164" s="6">
        <v>600</v>
      </c>
      <c r="J164" s="6">
        <v>600</v>
      </c>
      <c r="K164" s="6">
        <v>600</v>
      </c>
      <c r="L164" s="6">
        <v>600</v>
      </c>
      <c r="M164" s="6">
        <v>600</v>
      </c>
      <c r="N164" s="6">
        <v>600</v>
      </c>
      <c r="O164" s="6">
        <v>600</v>
      </c>
      <c r="P164" s="6">
        <f t="shared" si="2"/>
        <v>7200</v>
      </c>
    </row>
    <row r="165" spans="1:16" x14ac:dyDescent="0.25">
      <c r="A165" s="2" t="s">
        <v>9</v>
      </c>
      <c r="B165" s="2" t="s">
        <v>14</v>
      </c>
      <c r="C165" s="2">
        <v>6000</v>
      </c>
      <c r="D165" s="6">
        <v>300</v>
      </c>
      <c r="E165" s="6">
        <v>300</v>
      </c>
      <c r="F165" s="6">
        <v>300</v>
      </c>
      <c r="G165" s="6">
        <v>300</v>
      </c>
      <c r="H165" s="6">
        <v>300</v>
      </c>
      <c r="I165" s="6">
        <v>300</v>
      </c>
      <c r="J165" s="6">
        <v>300</v>
      </c>
      <c r="K165" s="6">
        <v>300</v>
      </c>
      <c r="L165" s="6">
        <v>300</v>
      </c>
      <c r="M165" s="6">
        <v>300</v>
      </c>
      <c r="N165" s="6">
        <v>300</v>
      </c>
      <c r="O165" s="6">
        <v>300</v>
      </c>
      <c r="P165" s="6">
        <f t="shared" si="2"/>
        <v>3600</v>
      </c>
    </row>
    <row r="166" spans="1:16" x14ac:dyDescent="0.25">
      <c r="A166" s="2" t="s">
        <v>9</v>
      </c>
      <c r="B166" s="2" t="s">
        <v>14</v>
      </c>
      <c r="C166" s="2">
        <v>6200</v>
      </c>
      <c r="D166" s="6">
        <v>1500</v>
      </c>
      <c r="E166" s="6">
        <v>1500</v>
      </c>
      <c r="F166" s="6">
        <v>1500</v>
      </c>
      <c r="G166" s="6">
        <v>1500</v>
      </c>
      <c r="H166" s="6">
        <v>1500</v>
      </c>
      <c r="I166" s="6">
        <v>1500</v>
      </c>
      <c r="J166" s="6">
        <v>1500</v>
      </c>
      <c r="K166" s="6">
        <v>1500</v>
      </c>
      <c r="L166" s="6">
        <v>1500</v>
      </c>
      <c r="M166" s="6">
        <v>1500</v>
      </c>
      <c r="N166" s="6">
        <v>1500</v>
      </c>
      <c r="O166" s="6">
        <v>1500</v>
      </c>
      <c r="P166" s="6">
        <f t="shared" si="2"/>
        <v>18000</v>
      </c>
    </row>
    <row r="167" spans="1:16" x14ac:dyDescent="0.25">
      <c r="A167" s="2" t="s">
        <v>9</v>
      </c>
      <c r="B167" s="2" t="s">
        <v>14</v>
      </c>
      <c r="C167" s="2">
        <v>6400</v>
      </c>
      <c r="D167" s="6">
        <v>2200</v>
      </c>
      <c r="E167" s="6">
        <v>2200</v>
      </c>
      <c r="F167" s="6">
        <v>2200</v>
      </c>
      <c r="G167" s="6">
        <v>2200</v>
      </c>
      <c r="H167" s="6">
        <v>2200</v>
      </c>
      <c r="I167" s="6">
        <v>2200</v>
      </c>
      <c r="J167" s="6">
        <v>2200</v>
      </c>
      <c r="K167" s="6">
        <v>2200</v>
      </c>
      <c r="L167" s="6">
        <v>2200</v>
      </c>
      <c r="M167" s="6">
        <v>2200</v>
      </c>
      <c r="N167" s="6">
        <v>2200</v>
      </c>
      <c r="O167" s="6">
        <v>2200</v>
      </c>
      <c r="P167" s="6">
        <f t="shared" si="2"/>
        <v>26400</v>
      </c>
    </row>
    <row r="168" spans="1:16" x14ac:dyDescent="0.25">
      <c r="A168" s="2" t="s">
        <v>9</v>
      </c>
      <c r="B168" s="2" t="s">
        <v>14</v>
      </c>
      <c r="C168" s="2">
        <v>6410</v>
      </c>
      <c r="D168" s="6">
        <v>1600</v>
      </c>
      <c r="E168" s="6">
        <v>1600</v>
      </c>
      <c r="F168" s="6">
        <v>1600</v>
      </c>
      <c r="G168" s="6">
        <v>1600</v>
      </c>
      <c r="H168" s="6">
        <v>1600</v>
      </c>
      <c r="I168" s="6">
        <v>1600</v>
      </c>
      <c r="J168" s="6">
        <v>1600</v>
      </c>
      <c r="K168" s="6">
        <v>1600</v>
      </c>
      <c r="L168" s="6">
        <v>1600</v>
      </c>
      <c r="M168" s="6">
        <v>1600</v>
      </c>
      <c r="N168" s="6">
        <v>1600</v>
      </c>
      <c r="O168" s="6">
        <v>1600</v>
      </c>
      <c r="P168" s="6">
        <f t="shared" si="2"/>
        <v>19200</v>
      </c>
    </row>
    <row r="169" spans="1:16" x14ac:dyDescent="0.25">
      <c r="A169" s="2" t="s">
        <v>9</v>
      </c>
      <c r="B169" s="2" t="s">
        <v>14</v>
      </c>
      <c r="C169" s="2">
        <v>6420</v>
      </c>
      <c r="D169" s="6">
        <v>1200</v>
      </c>
      <c r="E169" s="6">
        <v>1200</v>
      </c>
      <c r="F169" s="6">
        <v>1200</v>
      </c>
      <c r="G169" s="6">
        <v>1200</v>
      </c>
      <c r="H169" s="6">
        <v>1200</v>
      </c>
      <c r="I169" s="6">
        <v>1200</v>
      </c>
      <c r="J169" s="6">
        <v>1200</v>
      </c>
      <c r="K169" s="6">
        <v>1200</v>
      </c>
      <c r="L169" s="6">
        <v>1200</v>
      </c>
      <c r="M169" s="6">
        <v>1200</v>
      </c>
      <c r="N169" s="6">
        <v>1200</v>
      </c>
      <c r="O169" s="6">
        <v>1200</v>
      </c>
      <c r="P169" s="6">
        <f t="shared" si="2"/>
        <v>14400</v>
      </c>
    </row>
    <row r="170" spans="1:16" x14ac:dyDescent="0.25">
      <c r="A170" s="2" t="s">
        <v>9</v>
      </c>
      <c r="B170" s="2" t="s">
        <v>14</v>
      </c>
      <c r="C170" s="2">
        <v>6500</v>
      </c>
      <c r="D170" s="6">
        <v>1900</v>
      </c>
      <c r="E170" s="6">
        <v>1900</v>
      </c>
      <c r="F170" s="6">
        <v>1900</v>
      </c>
      <c r="G170" s="6">
        <v>1900</v>
      </c>
      <c r="H170" s="6">
        <v>1900</v>
      </c>
      <c r="I170" s="6">
        <v>1900</v>
      </c>
      <c r="J170" s="6">
        <v>1900</v>
      </c>
      <c r="K170" s="6">
        <v>1900</v>
      </c>
      <c r="L170" s="6">
        <v>1900</v>
      </c>
      <c r="M170" s="6">
        <v>1900</v>
      </c>
      <c r="N170" s="6">
        <v>1900</v>
      </c>
      <c r="O170" s="6">
        <v>1900</v>
      </c>
      <c r="P170" s="6">
        <f t="shared" si="2"/>
        <v>22800</v>
      </c>
    </row>
    <row r="171" spans="1:16" x14ac:dyDescent="0.25">
      <c r="A171" s="2" t="s">
        <v>9</v>
      </c>
      <c r="B171" s="2" t="s">
        <v>14</v>
      </c>
      <c r="C171" s="2">
        <v>6600</v>
      </c>
      <c r="D171" s="6">
        <v>3200</v>
      </c>
      <c r="E171" s="6">
        <v>3200</v>
      </c>
      <c r="F171" s="6">
        <v>3200</v>
      </c>
      <c r="G171" s="6">
        <v>3200</v>
      </c>
      <c r="H171" s="6">
        <v>3200</v>
      </c>
      <c r="I171" s="6">
        <v>3200</v>
      </c>
      <c r="J171" s="6">
        <v>3200</v>
      </c>
      <c r="K171" s="6">
        <v>3200</v>
      </c>
      <c r="L171" s="6">
        <v>3200</v>
      </c>
      <c r="M171" s="6">
        <v>3200</v>
      </c>
      <c r="N171" s="6">
        <v>3200</v>
      </c>
      <c r="O171" s="6">
        <v>3200</v>
      </c>
      <c r="P171" s="6">
        <f t="shared" si="2"/>
        <v>38400</v>
      </c>
    </row>
    <row r="172" spans="1:16" x14ac:dyDescent="0.25">
      <c r="A172" s="2" t="s">
        <v>9</v>
      </c>
      <c r="B172" s="2" t="s">
        <v>14</v>
      </c>
      <c r="C172" s="2">
        <v>6610</v>
      </c>
      <c r="D172" s="6">
        <v>1600</v>
      </c>
      <c r="E172" s="6">
        <v>1600</v>
      </c>
      <c r="F172" s="6">
        <v>1600</v>
      </c>
      <c r="G172" s="6">
        <v>1600</v>
      </c>
      <c r="H172" s="6">
        <v>1600</v>
      </c>
      <c r="I172" s="6">
        <v>1600</v>
      </c>
      <c r="J172" s="6">
        <v>1600</v>
      </c>
      <c r="K172" s="6">
        <v>1600</v>
      </c>
      <c r="L172" s="6">
        <v>1600</v>
      </c>
      <c r="M172" s="6">
        <v>1600</v>
      </c>
      <c r="N172" s="6">
        <v>1600</v>
      </c>
      <c r="O172" s="6">
        <v>1600</v>
      </c>
      <c r="P172" s="6">
        <f t="shared" si="2"/>
        <v>19200</v>
      </c>
    </row>
    <row r="173" spans="1:16" x14ac:dyDescent="0.25">
      <c r="A173" s="2" t="s">
        <v>9</v>
      </c>
      <c r="B173" s="2" t="s">
        <v>14</v>
      </c>
      <c r="C173" s="2">
        <v>6620</v>
      </c>
      <c r="D173" s="6">
        <v>600</v>
      </c>
      <c r="E173" s="6">
        <v>600</v>
      </c>
      <c r="F173" s="6">
        <v>600</v>
      </c>
      <c r="G173" s="6">
        <v>600</v>
      </c>
      <c r="H173" s="6">
        <v>600</v>
      </c>
      <c r="I173" s="6">
        <v>600</v>
      </c>
      <c r="J173" s="6">
        <v>600</v>
      </c>
      <c r="K173" s="6">
        <v>600</v>
      </c>
      <c r="L173" s="6">
        <v>600</v>
      </c>
      <c r="M173" s="6">
        <v>600</v>
      </c>
      <c r="N173" s="6">
        <v>600</v>
      </c>
      <c r="O173" s="6">
        <v>600</v>
      </c>
      <c r="P173" s="6">
        <f t="shared" si="2"/>
        <v>7200</v>
      </c>
    </row>
    <row r="174" spans="1:16" x14ac:dyDescent="0.25">
      <c r="A174" s="2" t="s">
        <v>9</v>
      </c>
      <c r="B174" s="2" t="s">
        <v>14</v>
      </c>
      <c r="C174" s="2">
        <v>6700</v>
      </c>
      <c r="D174" s="6">
        <v>400</v>
      </c>
      <c r="E174" s="6">
        <v>400</v>
      </c>
      <c r="F174" s="6">
        <v>400</v>
      </c>
      <c r="G174" s="6">
        <v>400</v>
      </c>
      <c r="H174" s="6">
        <v>400</v>
      </c>
      <c r="I174" s="6">
        <v>400</v>
      </c>
      <c r="J174" s="6">
        <v>400</v>
      </c>
      <c r="K174" s="6">
        <v>400</v>
      </c>
      <c r="L174" s="6">
        <v>400</v>
      </c>
      <c r="M174" s="6">
        <v>400</v>
      </c>
      <c r="N174" s="6">
        <v>400</v>
      </c>
      <c r="O174" s="6">
        <v>400</v>
      </c>
      <c r="P174" s="6">
        <f t="shared" si="2"/>
        <v>4800</v>
      </c>
    </row>
    <row r="175" spans="1:16" x14ac:dyDescent="0.25">
      <c r="A175" s="2" t="s">
        <v>9</v>
      </c>
      <c r="B175" s="2" t="s">
        <v>14</v>
      </c>
      <c r="C175" s="2">
        <v>6999</v>
      </c>
      <c r="D175" s="6">
        <v>1000</v>
      </c>
      <c r="E175" s="6">
        <v>1000</v>
      </c>
      <c r="F175" s="6">
        <v>1000</v>
      </c>
      <c r="G175" s="6">
        <v>1000</v>
      </c>
      <c r="H175" s="6">
        <v>1000</v>
      </c>
      <c r="I175" s="6">
        <v>1000</v>
      </c>
      <c r="J175" s="6">
        <v>1000</v>
      </c>
      <c r="K175" s="6">
        <v>1000</v>
      </c>
      <c r="L175" s="6">
        <v>1000</v>
      </c>
      <c r="M175" s="6">
        <v>1000</v>
      </c>
      <c r="N175" s="6">
        <v>1000</v>
      </c>
      <c r="O175" s="6">
        <v>1000</v>
      </c>
      <c r="P175" s="6">
        <f t="shared" si="2"/>
        <v>12000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ABAF-D789-4DCF-80BF-05AEDFC04263}">
  <dimension ref="A1:F40"/>
  <sheetViews>
    <sheetView showGridLines="0" workbookViewId="0">
      <selection activeCell="D2" sqref="D2"/>
    </sheetView>
  </sheetViews>
  <sheetFormatPr defaultRowHeight="15.75" x14ac:dyDescent="0.25"/>
  <cols>
    <col min="1" max="1" width="17.375" customWidth="1"/>
    <col min="2" max="2" width="29.5" bestFit="1" customWidth="1"/>
    <col min="3" max="3" width="13.375" customWidth="1"/>
    <col min="4" max="4" width="6.375" customWidth="1"/>
    <col min="5" max="5" width="4.875" customWidth="1"/>
    <col min="6" max="6" width="12" style="1" customWidth="1"/>
    <col min="7" max="7" width="4.75" customWidth="1"/>
  </cols>
  <sheetData>
    <row r="1" spans="1:6" x14ac:dyDescent="0.25">
      <c r="A1" s="16" t="s">
        <v>51</v>
      </c>
      <c r="B1" s="10" t="s">
        <v>52</v>
      </c>
      <c r="C1" s="10" t="s">
        <v>53</v>
      </c>
      <c r="D1" s="11" t="s">
        <v>54</v>
      </c>
      <c r="F1" s="21" t="s">
        <v>59</v>
      </c>
    </row>
    <row r="2" spans="1:6" x14ac:dyDescent="0.25">
      <c r="A2" s="15">
        <v>3100</v>
      </c>
      <c r="B2" s="2" t="s">
        <v>81</v>
      </c>
      <c r="C2" s="2" t="s">
        <v>7</v>
      </c>
      <c r="D2" s="8">
        <v>-1</v>
      </c>
      <c r="F2" s="20" cm="1">
        <f t="array" ref="F2:F25">EDATE(MIN(tblGLData[Date]),_xlfn.SEQUENCE(Control!B7)-1)</f>
        <v>44743</v>
      </c>
    </row>
    <row r="3" spans="1:6" x14ac:dyDescent="0.25">
      <c r="A3" s="15">
        <v>3200</v>
      </c>
      <c r="B3" s="2" t="s">
        <v>82</v>
      </c>
      <c r="C3" s="2" t="s">
        <v>7</v>
      </c>
      <c r="D3" s="8">
        <v>-1</v>
      </c>
      <c r="F3" s="20">
        <v>44774</v>
      </c>
    </row>
    <row r="4" spans="1:6" x14ac:dyDescent="0.25">
      <c r="A4" s="15">
        <v>3300</v>
      </c>
      <c r="B4" s="2" t="s">
        <v>16</v>
      </c>
      <c r="C4" s="2" t="s">
        <v>7</v>
      </c>
      <c r="D4" s="8">
        <v>-1</v>
      </c>
      <c r="F4" s="20">
        <v>44805</v>
      </c>
    </row>
    <row r="5" spans="1:6" x14ac:dyDescent="0.25">
      <c r="A5" s="15">
        <v>3400</v>
      </c>
      <c r="B5" s="2" t="s">
        <v>17</v>
      </c>
      <c r="C5" s="2" t="s">
        <v>7</v>
      </c>
      <c r="D5" s="8">
        <v>-1</v>
      </c>
      <c r="F5" s="20">
        <v>44835</v>
      </c>
    </row>
    <row r="6" spans="1:6" x14ac:dyDescent="0.25">
      <c r="A6" s="15">
        <v>3900</v>
      </c>
      <c r="B6" s="2" t="s">
        <v>18</v>
      </c>
      <c r="C6" s="2" t="s">
        <v>7</v>
      </c>
      <c r="D6" s="8">
        <v>-1</v>
      </c>
      <c r="F6" s="20">
        <v>44866</v>
      </c>
    </row>
    <row r="7" spans="1:6" x14ac:dyDescent="0.25">
      <c r="A7" s="15">
        <v>4100</v>
      </c>
      <c r="B7" s="2" t="s">
        <v>19</v>
      </c>
      <c r="C7" s="2" t="s">
        <v>11</v>
      </c>
      <c r="D7" s="8">
        <v>1</v>
      </c>
      <c r="F7" s="20">
        <v>44896</v>
      </c>
    </row>
    <row r="8" spans="1:6" x14ac:dyDescent="0.25">
      <c r="A8" s="15">
        <v>4110</v>
      </c>
      <c r="B8" s="2" t="s">
        <v>20</v>
      </c>
      <c r="C8" s="2" t="s">
        <v>11</v>
      </c>
      <c r="D8" s="8">
        <v>1</v>
      </c>
      <c r="F8" s="20">
        <v>44927</v>
      </c>
    </row>
    <row r="9" spans="1:6" x14ac:dyDescent="0.25">
      <c r="A9" s="15">
        <v>4130</v>
      </c>
      <c r="B9" s="2" t="s">
        <v>21</v>
      </c>
      <c r="C9" s="2" t="s">
        <v>11</v>
      </c>
      <c r="D9" s="8">
        <v>1</v>
      </c>
      <c r="F9" s="20">
        <v>44958</v>
      </c>
    </row>
    <row r="10" spans="1:6" x14ac:dyDescent="0.25">
      <c r="A10" s="15">
        <v>4140</v>
      </c>
      <c r="B10" s="2" t="s">
        <v>22</v>
      </c>
      <c r="C10" s="2" t="s">
        <v>11</v>
      </c>
      <c r="D10" s="8">
        <v>1</v>
      </c>
      <c r="F10" s="20">
        <v>44986</v>
      </c>
    </row>
    <row r="11" spans="1:6" x14ac:dyDescent="0.25">
      <c r="A11" s="15">
        <v>4200</v>
      </c>
      <c r="B11" s="2" t="s">
        <v>23</v>
      </c>
      <c r="C11" s="2" t="s">
        <v>11</v>
      </c>
      <c r="D11" s="8">
        <v>1</v>
      </c>
      <c r="F11" s="20">
        <v>45017</v>
      </c>
    </row>
    <row r="12" spans="1:6" x14ac:dyDescent="0.25">
      <c r="A12" s="15">
        <v>4300</v>
      </c>
      <c r="B12" s="2" t="s">
        <v>24</v>
      </c>
      <c r="C12" s="2" t="s">
        <v>11</v>
      </c>
      <c r="D12" s="8">
        <v>1</v>
      </c>
      <c r="F12" s="20">
        <v>45047</v>
      </c>
    </row>
    <row r="13" spans="1:6" x14ac:dyDescent="0.25">
      <c r="A13" s="15">
        <v>4400</v>
      </c>
      <c r="B13" s="2" t="s">
        <v>25</v>
      </c>
      <c r="C13" s="2" t="s">
        <v>11</v>
      </c>
      <c r="D13" s="8">
        <v>1</v>
      </c>
      <c r="F13" s="20">
        <v>45078</v>
      </c>
    </row>
    <row r="14" spans="1:6" x14ac:dyDescent="0.25">
      <c r="A14" s="15">
        <v>4500</v>
      </c>
      <c r="B14" s="2" t="s">
        <v>83</v>
      </c>
      <c r="C14" s="2" t="s">
        <v>11</v>
      </c>
      <c r="D14" s="8">
        <v>1</v>
      </c>
      <c r="F14" s="20">
        <v>45108</v>
      </c>
    </row>
    <row r="15" spans="1:6" x14ac:dyDescent="0.25">
      <c r="A15" s="15">
        <v>4600</v>
      </c>
      <c r="B15" s="2" t="s">
        <v>55</v>
      </c>
      <c r="C15" s="2" t="s">
        <v>11</v>
      </c>
      <c r="D15" s="8">
        <v>1</v>
      </c>
      <c r="F15" s="20">
        <v>45139</v>
      </c>
    </row>
    <row r="16" spans="1:6" x14ac:dyDescent="0.25">
      <c r="A16" s="15">
        <v>4700</v>
      </c>
      <c r="B16" s="2" t="s">
        <v>26</v>
      </c>
      <c r="C16" s="2" t="s">
        <v>11</v>
      </c>
      <c r="D16" s="8">
        <v>1</v>
      </c>
      <c r="F16" s="20">
        <v>45170</v>
      </c>
    </row>
    <row r="17" spans="1:6" x14ac:dyDescent="0.25">
      <c r="A17" s="15">
        <v>4800</v>
      </c>
      <c r="B17" s="2" t="s">
        <v>27</v>
      </c>
      <c r="C17" s="2" t="s">
        <v>11</v>
      </c>
      <c r="D17" s="8">
        <v>1</v>
      </c>
      <c r="F17" s="20">
        <v>45200</v>
      </c>
    </row>
    <row r="18" spans="1:6" x14ac:dyDescent="0.25">
      <c r="A18" s="15">
        <v>4900</v>
      </c>
      <c r="B18" s="2" t="s">
        <v>28</v>
      </c>
      <c r="C18" s="2" t="s">
        <v>11</v>
      </c>
      <c r="D18" s="8">
        <v>1</v>
      </c>
      <c r="F18" s="20">
        <v>45231</v>
      </c>
    </row>
    <row r="19" spans="1:6" x14ac:dyDescent="0.25">
      <c r="A19" s="15">
        <v>4950</v>
      </c>
      <c r="B19" s="2" t="s">
        <v>29</v>
      </c>
      <c r="C19" s="2" t="s">
        <v>11</v>
      </c>
      <c r="D19" s="8">
        <v>1</v>
      </c>
      <c r="F19" s="20">
        <v>45261</v>
      </c>
    </row>
    <row r="20" spans="1:6" x14ac:dyDescent="0.25">
      <c r="A20" s="15">
        <v>4999</v>
      </c>
      <c r="B20" s="2" t="s">
        <v>30</v>
      </c>
      <c r="C20" s="2" t="s">
        <v>11</v>
      </c>
      <c r="D20" s="8">
        <v>1</v>
      </c>
      <c r="F20" s="20">
        <v>45292</v>
      </c>
    </row>
    <row r="21" spans="1:6" x14ac:dyDescent="0.25">
      <c r="A21" s="15">
        <v>5100</v>
      </c>
      <c r="B21" s="2" t="s">
        <v>31</v>
      </c>
      <c r="C21" s="2" t="s">
        <v>13</v>
      </c>
      <c r="D21" s="8">
        <v>1</v>
      </c>
      <c r="F21" s="20">
        <v>45323</v>
      </c>
    </row>
    <row r="22" spans="1:6" x14ac:dyDescent="0.25">
      <c r="A22" s="15">
        <v>5130</v>
      </c>
      <c r="B22" s="2" t="s">
        <v>32</v>
      </c>
      <c r="C22" s="2" t="s">
        <v>13</v>
      </c>
      <c r="D22" s="8">
        <v>1</v>
      </c>
      <c r="F22" s="20">
        <v>45352</v>
      </c>
    </row>
    <row r="23" spans="1:6" x14ac:dyDescent="0.25">
      <c r="A23" s="15">
        <v>5140</v>
      </c>
      <c r="B23" s="2" t="s">
        <v>33</v>
      </c>
      <c r="C23" s="2" t="s">
        <v>13</v>
      </c>
      <c r="D23" s="8">
        <v>1</v>
      </c>
      <c r="F23" s="20">
        <v>45383</v>
      </c>
    </row>
    <row r="24" spans="1:6" x14ac:dyDescent="0.25">
      <c r="A24" s="15">
        <v>5200</v>
      </c>
      <c r="B24" s="2" t="s">
        <v>34</v>
      </c>
      <c r="C24" s="2" t="s">
        <v>13</v>
      </c>
      <c r="D24" s="8">
        <v>1</v>
      </c>
      <c r="F24" s="20">
        <v>45413</v>
      </c>
    </row>
    <row r="25" spans="1:6" x14ac:dyDescent="0.25">
      <c r="A25" s="15">
        <v>5300</v>
      </c>
      <c r="B25" s="2" t="s">
        <v>35</v>
      </c>
      <c r="C25" s="2" t="s">
        <v>13</v>
      </c>
      <c r="D25" s="8">
        <v>1</v>
      </c>
      <c r="F25" s="20">
        <v>45444</v>
      </c>
    </row>
    <row r="26" spans="1:6" x14ac:dyDescent="0.25">
      <c r="A26" s="15">
        <v>5400</v>
      </c>
      <c r="B26" s="2" t="s">
        <v>36</v>
      </c>
      <c r="C26" s="2" t="s">
        <v>13</v>
      </c>
      <c r="D26" s="8">
        <v>1</v>
      </c>
      <c r="F26"/>
    </row>
    <row r="27" spans="1:6" x14ac:dyDescent="0.25">
      <c r="A27" s="15">
        <v>5500</v>
      </c>
      <c r="B27" s="2" t="s">
        <v>84</v>
      </c>
      <c r="C27" s="2" t="s">
        <v>13</v>
      </c>
      <c r="D27" s="8">
        <v>1</v>
      </c>
      <c r="F27"/>
    </row>
    <row r="28" spans="1:6" x14ac:dyDescent="0.25">
      <c r="A28" s="15">
        <v>5700</v>
      </c>
      <c r="B28" s="2" t="s">
        <v>37</v>
      </c>
      <c r="C28" s="2" t="s">
        <v>13</v>
      </c>
      <c r="D28" s="8">
        <v>1</v>
      </c>
      <c r="F28"/>
    </row>
    <row r="29" spans="1:6" x14ac:dyDescent="0.25">
      <c r="A29" s="15">
        <v>5800</v>
      </c>
      <c r="B29" s="2" t="s">
        <v>38</v>
      </c>
      <c r="C29" s="2" t="s">
        <v>13</v>
      </c>
      <c r="D29" s="8">
        <v>1</v>
      </c>
      <c r="F29"/>
    </row>
    <row r="30" spans="1:6" x14ac:dyDescent="0.25">
      <c r="A30" s="15">
        <v>6000</v>
      </c>
      <c r="B30" s="2" t="s">
        <v>39</v>
      </c>
      <c r="C30" s="2" t="s">
        <v>13</v>
      </c>
      <c r="D30" s="8">
        <v>1</v>
      </c>
      <c r="F30"/>
    </row>
    <row r="31" spans="1:6" x14ac:dyDescent="0.25">
      <c r="A31" s="15">
        <v>6200</v>
      </c>
      <c r="B31" s="2" t="s">
        <v>27</v>
      </c>
      <c r="C31" s="2" t="s">
        <v>13</v>
      </c>
      <c r="D31" s="8">
        <v>1</v>
      </c>
      <c r="F31"/>
    </row>
    <row r="32" spans="1:6" x14ac:dyDescent="0.25">
      <c r="A32" s="15">
        <v>6400</v>
      </c>
      <c r="B32" s="2" t="s">
        <v>40</v>
      </c>
      <c r="C32" s="2" t="s">
        <v>13</v>
      </c>
      <c r="D32" s="8">
        <v>1</v>
      </c>
      <c r="F32"/>
    </row>
    <row r="33" spans="1:6" x14ac:dyDescent="0.25">
      <c r="A33" s="15">
        <v>6410</v>
      </c>
      <c r="B33" s="2" t="s">
        <v>41</v>
      </c>
      <c r="C33" s="2" t="s">
        <v>13</v>
      </c>
      <c r="D33" s="8">
        <v>1</v>
      </c>
      <c r="F33"/>
    </row>
    <row r="34" spans="1:6" x14ac:dyDescent="0.25">
      <c r="A34" s="15">
        <v>6420</v>
      </c>
      <c r="B34" s="2" t="s">
        <v>42</v>
      </c>
      <c r="C34" s="2" t="s">
        <v>13</v>
      </c>
      <c r="D34" s="8">
        <v>1</v>
      </c>
      <c r="F34"/>
    </row>
    <row r="35" spans="1:6" x14ac:dyDescent="0.25">
      <c r="A35" s="15">
        <v>6500</v>
      </c>
      <c r="B35" s="2" t="s">
        <v>43</v>
      </c>
      <c r="C35" s="2" t="s">
        <v>13</v>
      </c>
      <c r="D35" s="8">
        <v>1</v>
      </c>
      <c r="F35"/>
    </row>
    <row r="36" spans="1:6" x14ac:dyDescent="0.25">
      <c r="A36" s="15">
        <v>6600</v>
      </c>
      <c r="B36" s="2" t="s">
        <v>44</v>
      </c>
      <c r="C36" s="2" t="s">
        <v>13</v>
      </c>
      <c r="D36" s="8">
        <v>1</v>
      </c>
      <c r="F36"/>
    </row>
    <row r="37" spans="1:6" x14ac:dyDescent="0.25">
      <c r="A37" s="15">
        <v>6610</v>
      </c>
      <c r="B37" s="2" t="s">
        <v>45</v>
      </c>
      <c r="C37" s="2" t="s">
        <v>13</v>
      </c>
      <c r="D37" s="8">
        <v>1</v>
      </c>
      <c r="F37"/>
    </row>
    <row r="38" spans="1:6" x14ac:dyDescent="0.25">
      <c r="A38" s="15">
        <v>6620</v>
      </c>
      <c r="B38" s="2" t="s">
        <v>46</v>
      </c>
      <c r="C38" s="2" t="s">
        <v>13</v>
      </c>
      <c r="D38" s="8">
        <v>1</v>
      </c>
      <c r="F38"/>
    </row>
    <row r="39" spans="1:6" x14ac:dyDescent="0.25">
      <c r="A39" s="15">
        <v>6700</v>
      </c>
      <c r="B39" s="2" t="s">
        <v>47</v>
      </c>
      <c r="C39" s="2" t="s">
        <v>13</v>
      </c>
      <c r="D39" s="8">
        <v>1</v>
      </c>
    </row>
    <row r="40" spans="1:6" x14ac:dyDescent="0.25">
      <c r="A40" s="14">
        <v>6999</v>
      </c>
      <c r="B40" s="12" t="s">
        <v>48</v>
      </c>
      <c r="C40" s="12" t="s">
        <v>13</v>
      </c>
      <c r="D40" s="13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Control</vt:lpstr>
      <vt:lpstr>Report</vt:lpstr>
      <vt:lpstr>Report old</vt:lpstr>
      <vt:lpstr>GL Data</vt:lpstr>
      <vt:lpstr>Budget Data</vt:lpstr>
      <vt:lpstr>Tables</vt:lpstr>
      <vt:lpstr>'Report old'!actAccount</vt:lpstr>
      <vt:lpstr>actAccount</vt:lpstr>
      <vt:lpstr>'Report old'!actAmount</vt:lpstr>
      <vt:lpstr>actAmount</vt:lpstr>
      <vt:lpstr>'Report old'!actDate</vt:lpstr>
      <vt:lpstr>actDate</vt:lpstr>
      <vt:lpstr>'Report old'!actDept</vt:lpstr>
      <vt:lpstr>actDept</vt:lpstr>
      <vt:lpstr>'Report old'!actState</vt:lpstr>
      <vt:lpstr>actState</vt:lpstr>
      <vt:lpstr>budAccount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2023-10-26T00:31:17Z</dcterms:created>
  <dcterms:modified xsi:type="dcterms:W3CDTF">2024-01-24T08:47:13Z</dcterms:modified>
</cp:coreProperties>
</file>