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2270" activeTab="1"/>
  </bookViews>
  <sheets>
    <sheet name="Report" sheetId="1" r:id="rId1"/>
    <sheet name="Report 1" sheetId="2" r:id="rId2"/>
    <sheet name="Report 2" sheetId="3" r:id="rId3"/>
    <sheet name="Report 3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L7" i="2"/>
  <c r="M7" i="2"/>
  <c r="B7" i="2"/>
  <c r="C6" i="2"/>
  <c r="D6" i="2"/>
  <c r="E6" i="2"/>
  <c r="F6" i="2"/>
  <c r="G6" i="2"/>
  <c r="H6" i="2"/>
  <c r="I6" i="2"/>
  <c r="J6" i="2"/>
  <c r="K6" i="2"/>
  <c r="L6" i="2"/>
  <c r="M6" i="2"/>
  <c r="B6" i="2"/>
  <c r="M3" i="4" l="1"/>
  <c r="L3" i="4"/>
  <c r="K3" i="4"/>
  <c r="J3" i="4"/>
  <c r="I3" i="4"/>
  <c r="H3" i="4"/>
  <c r="G3" i="4"/>
  <c r="F3" i="4"/>
  <c r="E3" i="4"/>
  <c r="D3" i="4"/>
  <c r="C3" i="4"/>
  <c r="B3" i="4"/>
  <c r="M3" i="3"/>
  <c r="L3" i="3"/>
  <c r="K3" i="3"/>
  <c r="J3" i="3"/>
  <c r="I3" i="3"/>
  <c r="H3" i="3"/>
  <c r="G3" i="3"/>
  <c r="F3" i="3"/>
  <c r="E3" i="3"/>
  <c r="D3" i="3"/>
  <c r="C3" i="3"/>
  <c r="B3" i="3"/>
  <c r="N18" i="4"/>
  <c r="N15" i="4"/>
  <c r="N12" i="4"/>
  <c r="M6" i="4"/>
  <c r="L6" i="4"/>
  <c r="G6" i="4"/>
  <c r="F6" i="4"/>
  <c r="E6" i="4"/>
  <c r="D6" i="4"/>
  <c r="M5" i="4"/>
  <c r="M7" i="4" s="1"/>
  <c r="L5" i="4"/>
  <c r="L7" i="4" s="1"/>
  <c r="K5" i="4"/>
  <c r="J5" i="4"/>
  <c r="J7" i="4" s="1"/>
  <c r="I5" i="4"/>
  <c r="H5" i="4"/>
  <c r="G5" i="4"/>
  <c r="G7" i="4" s="1"/>
  <c r="F5" i="4"/>
  <c r="F7" i="4" s="1"/>
  <c r="E5" i="4"/>
  <c r="E7" i="4" s="1"/>
  <c r="D5" i="4"/>
  <c r="D7" i="4" s="1"/>
  <c r="C5" i="4"/>
  <c r="B5" i="4"/>
  <c r="B7" i="4" s="1"/>
  <c r="N18" i="3"/>
  <c r="N15" i="3"/>
  <c r="N12" i="3"/>
  <c r="H7" i="3"/>
  <c r="E6" i="3"/>
  <c r="E9" i="3" s="1"/>
  <c r="M5" i="3"/>
  <c r="M7" i="3" s="1"/>
  <c r="L5" i="3"/>
  <c r="L7" i="3" s="1"/>
  <c r="K5" i="3"/>
  <c r="K7" i="3" s="1"/>
  <c r="J5" i="3"/>
  <c r="J7" i="3" s="1"/>
  <c r="I5" i="3"/>
  <c r="H5" i="3"/>
  <c r="G5" i="3"/>
  <c r="G7" i="3" s="1"/>
  <c r="F5" i="3"/>
  <c r="E5" i="3"/>
  <c r="E7" i="3" s="1"/>
  <c r="D5" i="3"/>
  <c r="D7" i="3" s="1"/>
  <c r="C5" i="3"/>
  <c r="C7" i="3" s="1"/>
  <c r="B5" i="3"/>
  <c r="B7" i="3" s="1"/>
  <c r="C6" i="1"/>
  <c r="D6" i="1"/>
  <c r="E6" i="1"/>
  <c r="F6" i="1"/>
  <c r="G6" i="1"/>
  <c r="H6" i="1"/>
  <c r="I6" i="1"/>
  <c r="J6" i="1"/>
  <c r="K6" i="1"/>
  <c r="L6" i="1"/>
  <c r="M6" i="1"/>
  <c r="B6" i="1"/>
  <c r="N18" i="2"/>
  <c r="N15" i="2"/>
  <c r="N12" i="2"/>
  <c r="M5" i="2"/>
  <c r="L5" i="2"/>
  <c r="K5" i="2"/>
  <c r="K3" i="2" s="1"/>
  <c r="J5" i="2"/>
  <c r="I5" i="2"/>
  <c r="H5" i="2"/>
  <c r="G5" i="2"/>
  <c r="F5" i="2"/>
  <c r="E5" i="2"/>
  <c r="D5" i="2"/>
  <c r="C5" i="2"/>
  <c r="C3" i="2" s="1"/>
  <c r="B5" i="2"/>
  <c r="B3" i="2" s="1"/>
  <c r="D9" i="2" l="1"/>
  <c r="I9" i="2"/>
  <c r="I3" i="2"/>
  <c r="J3" i="2"/>
  <c r="C9" i="2"/>
  <c r="H3" i="2"/>
  <c r="L9" i="2"/>
  <c r="F3" i="2"/>
  <c r="G9" i="2"/>
  <c r="B9" i="2"/>
  <c r="M3" i="2"/>
  <c r="E3" i="2"/>
  <c r="M9" i="2"/>
  <c r="E9" i="2"/>
  <c r="L3" i="2"/>
  <c r="D3" i="2"/>
  <c r="H9" i="2"/>
  <c r="G3" i="2"/>
  <c r="E9" i="4"/>
  <c r="F9" i="4"/>
  <c r="G9" i="4"/>
  <c r="L9" i="4"/>
  <c r="M9" i="4"/>
  <c r="D9" i="4"/>
  <c r="H6" i="4"/>
  <c r="I6" i="4"/>
  <c r="B6" i="4"/>
  <c r="B9" i="4" s="1"/>
  <c r="J6" i="4"/>
  <c r="J9" i="4" s="1"/>
  <c r="H7" i="4"/>
  <c r="I7" i="4"/>
  <c r="C7" i="4"/>
  <c r="K7" i="4"/>
  <c r="C6" i="4"/>
  <c r="K6" i="4"/>
  <c r="B6" i="3"/>
  <c r="B9" i="3" s="1"/>
  <c r="C6" i="3"/>
  <c r="D6" i="3"/>
  <c r="D9" i="3" s="1"/>
  <c r="L6" i="3"/>
  <c r="L9" i="3" s="1"/>
  <c r="C9" i="3"/>
  <c r="J6" i="3"/>
  <c r="J9" i="3" s="1"/>
  <c r="K6" i="3"/>
  <c r="K9" i="3" s="1"/>
  <c r="M6" i="3"/>
  <c r="M9" i="3" s="1"/>
  <c r="F7" i="3"/>
  <c r="I7" i="3"/>
  <c r="G6" i="3"/>
  <c r="G9" i="3" s="1"/>
  <c r="H6" i="3"/>
  <c r="H9" i="3" s="1"/>
  <c r="F6" i="3"/>
  <c r="I6" i="3"/>
  <c r="J9" i="2"/>
  <c r="N15" i="1"/>
  <c r="N6" i="1"/>
  <c r="N9" i="1"/>
  <c r="N12" i="1"/>
  <c r="C9" i="4" l="1"/>
  <c r="I9" i="4"/>
  <c r="K9" i="4"/>
  <c r="H9" i="4"/>
  <c r="K9" i="2"/>
  <c r="F9" i="2"/>
  <c r="N9" i="2" s="1"/>
  <c r="I9" i="3"/>
  <c r="F9" i="3"/>
  <c r="N9" i="4" l="1"/>
  <c r="N9" i="3"/>
</calcChain>
</file>

<file path=xl/sharedStrings.xml><?xml version="1.0" encoding="utf-8"?>
<sst xmlns="http://schemas.openxmlformats.org/spreadsheetml/2006/main" count="57" uniqueCount="11">
  <si>
    <t>Actuals</t>
  </si>
  <si>
    <t>Sales</t>
  </si>
  <si>
    <t>Budget</t>
  </si>
  <si>
    <t>Forecast</t>
  </si>
  <si>
    <t>Total</t>
  </si>
  <si>
    <t>Current Month</t>
  </si>
  <si>
    <t>Budget/Forecast</t>
  </si>
  <si>
    <t>Use Actuals</t>
  </si>
  <si>
    <t>Use Budget</t>
  </si>
  <si>
    <t>Use Forecast</t>
  </si>
  <si>
    <t>Revised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</si>
</sst>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>
      <selection activeCell="B6" sqref="B6"/>
    </sheetView>
  </sheetViews>
  <sheetFormatPr defaultRowHeight="15" x14ac:dyDescent="0.25"/>
  <cols>
    <col min="1" max="1" width="15.7109375" bestFit="1" customWidth="1"/>
    <col min="2" max="13" width="9" bestFit="1" customWidth="1"/>
    <col min="14" max="14" width="10.5703125" bestFit="1" customWidth="1"/>
  </cols>
  <sheetData>
    <row r="1" spans="1:14" x14ac:dyDescent="0.25">
      <c r="A1" s="1" t="s">
        <v>5</v>
      </c>
      <c r="B1" s="7">
        <v>43132</v>
      </c>
    </row>
    <row r="2" spans="1:14" x14ac:dyDescent="0.25">
      <c r="A2" s="1" t="s">
        <v>6</v>
      </c>
      <c r="B2" s="8" t="s">
        <v>3</v>
      </c>
    </row>
    <row r="4" spans="1:14" x14ac:dyDescent="0.25">
      <c r="A4" s="1"/>
      <c r="B4" s="5">
        <v>42917</v>
      </c>
      <c r="C4" s="5">
        <v>42948</v>
      </c>
      <c r="D4" s="5">
        <v>42979</v>
      </c>
      <c r="E4" s="5">
        <v>43009</v>
      </c>
      <c r="F4" s="5">
        <v>43040</v>
      </c>
      <c r="G4" s="5">
        <v>43070</v>
      </c>
      <c r="H4" s="5">
        <v>43101</v>
      </c>
      <c r="I4" s="5">
        <v>43132</v>
      </c>
      <c r="J4" s="5">
        <v>43160</v>
      </c>
      <c r="K4" s="5">
        <v>43191</v>
      </c>
      <c r="L4" s="5">
        <v>43221</v>
      </c>
      <c r="M4" s="5">
        <v>43252</v>
      </c>
      <c r="N4" s="6" t="s">
        <v>4</v>
      </c>
    </row>
    <row r="5" spans="1:14" x14ac:dyDescent="0.25">
      <c r="A5" s="2" t="s">
        <v>10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1</v>
      </c>
      <c r="B6" s="3">
        <f t="shared" ref="B6:M6" si="0">IF(B$4&lt;=$B$1,B9,IF($B$2="Budget",B12,IF($B$2="Forecast",B15,0)))</f>
        <v>246524</v>
      </c>
      <c r="C6" s="3">
        <f t="shared" si="0"/>
        <v>281588</v>
      </c>
      <c r="D6" s="3">
        <f t="shared" si="0"/>
        <v>225105</v>
      </c>
      <c r="E6" s="3">
        <f t="shared" si="0"/>
        <v>291596</v>
      </c>
      <c r="F6" s="3">
        <f t="shared" si="0"/>
        <v>214239</v>
      </c>
      <c r="G6" s="3">
        <f t="shared" si="0"/>
        <v>241225</v>
      </c>
      <c r="H6" s="3">
        <f t="shared" si="0"/>
        <v>230690</v>
      </c>
      <c r="I6" s="3">
        <f t="shared" si="0"/>
        <v>249207</v>
      </c>
      <c r="J6" s="3">
        <f t="shared" si="0"/>
        <v>259905</v>
      </c>
      <c r="K6" s="3">
        <f t="shared" si="0"/>
        <v>269449</v>
      </c>
      <c r="L6" s="3">
        <f t="shared" si="0"/>
        <v>202072</v>
      </c>
      <c r="M6" s="3">
        <f t="shared" si="0"/>
        <v>218313</v>
      </c>
      <c r="N6" s="4">
        <f>SUM(B6:M6)</f>
        <v>2929913</v>
      </c>
    </row>
    <row r="7" spans="1:14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2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1</v>
      </c>
      <c r="B9" s="3">
        <v>246524</v>
      </c>
      <c r="C9" s="3">
        <v>281588</v>
      </c>
      <c r="D9" s="3">
        <v>225105</v>
      </c>
      <c r="E9" s="3">
        <v>291596</v>
      </c>
      <c r="F9" s="3">
        <v>214239</v>
      </c>
      <c r="G9" s="3">
        <v>241225</v>
      </c>
      <c r="H9" s="3">
        <v>230690</v>
      </c>
      <c r="I9" s="3">
        <v>249207</v>
      </c>
      <c r="J9" s="3"/>
      <c r="K9" s="3"/>
      <c r="L9" s="3"/>
      <c r="M9" s="3"/>
      <c r="N9" s="4">
        <f>SUM(B9:M9)</f>
        <v>1980174</v>
      </c>
    </row>
    <row r="10" spans="1:14" ht="8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2" t="s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1</v>
      </c>
      <c r="B12" s="3">
        <v>225551</v>
      </c>
      <c r="C12" s="3">
        <v>251462</v>
      </c>
      <c r="D12" s="3">
        <v>216047</v>
      </c>
      <c r="E12" s="3">
        <v>243834</v>
      </c>
      <c r="F12" s="3">
        <v>244931</v>
      </c>
      <c r="G12" s="3">
        <v>252697</v>
      </c>
      <c r="H12" s="3">
        <v>247430</v>
      </c>
      <c r="I12" s="3">
        <v>225045</v>
      </c>
      <c r="J12" s="3">
        <v>227352</v>
      </c>
      <c r="K12" s="3">
        <v>250285</v>
      </c>
      <c r="L12" s="3">
        <v>240935</v>
      </c>
      <c r="M12" s="3">
        <v>224895</v>
      </c>
      <c r="N12" s="4">
        <f>SUM(B12:M12)</f>
        <v>2850464</v>
      </c>
    </row>
    <row r="13" spans="1:14" ht="8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 t="s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1</v>
      </c>
      <c r="B15" s="3">
        <v>234556</v>
      </c>
      <c r="C15" s="3">
        <v>224883</v>
      </c>
      <c r="D15" s="3">
        <v>280458</v>
      </c>
      <c r="E15" s="3">
        <v>200174</v>
      </c>
      <c r="F15" s="3">
        <v>283100</v>
      </c>
      <c r="G15" s="3">
        <v>263282</v>
      </c>
      <c r="H15" s="3">
        <v>224991</v>
      </c>
      <c r="I15" s="3">
        <v>220630</v>
      </c>
      <c r="J15" s="3">
        <v>259905</v>
      </c>
      <c r="K15" s="3">
        <v>269449</v>
      </c>
      <c r="L15" s="3">
        <v>202072</v>
      </c>
      <c r="M15" s="3">
        <v>218313</v>
      </c>
      <c r="N15" s="4">
        <f>SUM(B15:M15)</f>
        <v>2881813</v>
      </c>
    </row>
  </sheetData>
  <dataValidations count="2">
    <dataValidation type="list" allowBlank="1" showInputMessage="1" showErrorMessage="1" sqref="B1">
      <formula1>$B$4:$M$4</formula1>
    </dataValidation>
    <dataValidation type="list" allowBlank="1" showInputMessage="1" showErrorMessage="1" sqref="B2">
      <formula1>"Budget,Forecast"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>
      <selection activeCell="B5" sqref="B5"/>
    </sheetView>
  </sheetViews>
  <sheetFormatPr defaultRowHeight="15" x14ac:dyDescent="0.25"/>
  <cols>
    <col min="1" max="1" width="15.7109375" bestFit="1" customWidth="1"/>
    <col min="2" max="13" width="9" bestFit="1" customWidth="1"/>
    <col min="14" max="14" width="10.5703125" customWidth="1"/>
  </cols>
  <sheetData>
    <row r="1" spans="1:14" x14ac:dyDescent="0.25">
      <c r="A1" s="1" t="s">
        <v>5</v>
      </c>
      <c r="B1" s="7">
        <v>43132</v>
      </c>
    </row>
    <row r="2" spans="1:14" x14ac:dyDescent="0.25">
      <c r="A2" s="1" t="s">
        <v>6</v>
      </c>
      <c r="B2" s="9" t="s">
        <v>3</v>
      </c>
    </row>
    <row r="3" spans="1:14" x14ac:dyDescent="0.25">
      <c r="B3" s="6" t="str">
        <f>IF(B5,"Actuals",$B$2)</f>
        <v>Actuals</v>
      </c>
      <c r="C3" s="6" t="str">
        <f t="shared" ref="C3:M3" si="0">IF(C5,"Actuals",$B$2)</f>
        <v>Actuals</v>
      </c>
      <c r="D3" s="6" t="str">
        <f t="shared" si="0"/>
        <v>Actuals</v>
      </c>
      <c r="E3" s="6" t="str">
        <f t="shared" si="0"/>
        <v>Actuals</v>
      </c>
      <c r="F3" s="6" t="str">
        <f t="shared" si="0"/>
        <v>Actuals</v>
      </c>
      <c r="G3" s="6" t="str">
        <f t="shared" si="0"/>
        <v>Actuals</v>
      </c>
      <c r="H3" s="6" t="str">
        <f t="shared" si="0"/>
        <v>Actuals</v>
      </c>
      <c r="I3" s="6" t="str">
        <f t="shared" si="0"/>
        <v>Actuals</v>
      </c>
      <c r="J3" s="6" t="str">
        <f t="shared" si="0"/>
        <v>Forecast</v>
      </c>
      <c r="K3" s="6" t="str">
        <f t="shared" si="0"/>
        <v>Forecast</v>
      </c>
      <c r="L3" s="6" t="str">
        <f t="shared" si="0"/>
        <v>Forecast</v>
      </c>
      <c r="M3" s="6" t="str">
        <f t="shared" si="0"/>
        <v>Forecast</v>
      </c>
    </row>
    <row r="4" spans="1:14" x14ac:dyDescent="0.25">
      <c r="A4" s="1"/>
      <c r="B4" s="5">
        <v>42917</v>
      </c>
      <c r="C4" s="5">
        <v>42948</v>
      </c>
      <c r="D4" s="5">
        <v>42979</v>
      </c>
      <c r="E4" s="5">
        <v>43009</v>
      </c>
      <c r="F4" s="5">
        <v>43040</v>
      </c>
      <c r="G4" s="5">
        <v>43070</v>
      </c>
      <c r="H4" s="5">
        <v>43101</v>
      </c>
      <c r="I4" s="5">
        <v>43132</v>
      </c>
      <c r="J4" s="5">
        <v>43160</v>
      </c>
      <c r="K4" s="5">
        <v>43191</v>
      </c>
      <c r="L4" s="5">
        <v>43221</v>
      </c>
      <c r="M4" s="5">
        <v>43252</v>
      </c>
      <c r="N4" s="6" t="s">
        <v>4</v>
      </c>
    </row>
    <row r="5" spans="1:14" x14ac:dyDescent="0.25">
      <c r="A5" s="1" t="s">
        <v>7</v>
      </c>
      <c r="B5" s="5" t="b">
        <f>B$4&lt;=$B$1</f>
        <v>1</v>
      </c>
      <c r="C5" s="5" t="b">
        <f t="shared" ref="C5:M5" si="1">C$4&lt;=$B$1</f>
        <v>1</v>
      </c>
      <c r="D5" s="5" t="b">
        <f t="shared" si="1"/>
        <v>1</v>
      </c>
      <c r="E5" s="5" t="b">
        <f t="shared" si="1"/>
        <v>1</v>
      </c>
      <c r="F5" s="5" t="b">
        <f t="shared" si="1"/>
        <v>1</v>
      </c>
      <c r="G5" s="5" t="b">
        <f t="shared" si="1"/>
        <v>1</v>
      </c>
      <c r="H5" s="5" t="b">
        <f t="shared" si="1"/>
        <v>1</v>
      </c>
      <c r="I5" s="5" t="b">
        <f t="shared" si="1"/>
        <v>1</v>
      </c>
      <c r="J5" s="5" t="b">
        <f t="shared" si="1"/>
        <v>0</v>
      </c>
      <c r="K5" s="5" t="b">
        <f t="shared" si="1"/>
        <v>0</v>
      </c>
      <c r="L5" s="5" t="b">
        <f t="shared" si="1"/>
        <v>0</v>
      </c>
      <c r="M5" s="5" t="b">
        <f t="shared" si="1"/>
        <v>0</v>
      </c>
      <c r="N5" s="6"/>
    </row>
    <row r="6" spans="1:14" x14ac:dyDescent="0.25">
      <c r="A6" s="1" t="s">
        <v>8</v>
      </c>
      <c r="B6" s="5" t="b">
        <f>AND(B5=FALSE,$B$2="Budget")</f>
        <v>0</v>
      </c>
      <c r="C6" s="5" t="b">
        <f t="shared" ref="C6:M6" si="2">AND(C5=FALSE,$B$2="Budget")</f>
        <v>0</v>
      </c>
      <c r="D6" s="5" t="b">
        <f t="shared" si="2"/>
        <v>0</v>
      </c>
      <c r="E6" s="5" t="b">
        <f t="shared" si="2"/>
        <v>0</v>
      </c>
      <c r="F6" s="5" t="b">
        <f t="shared" si="2"/>
        <v>0</v>
      </c>
      <c r="G6" s="5" t="b">
        <f t="shared" si="2"/>
        <v>0</v>
      </c>
      <c r="H6" s="5" t="b">
        <f t="shared" si="2"/>
        <v>0</v>
      </c>
      <c r="I6" s="5" t="b">
        <f t="shared" si="2"/>
        <v>0</v>
      </c>
      <c r="J6" s="5" t="b">
        <f t="shared" si="2"/>
        <v>0</v>
      </c>
      <c r="K6" s="5" t="b">
        <f t="shared" si="2"/>
        <v>0</v>
      </c>
      <c r="L6" s="5" t="b">
        <f t="shared" si="2"/>
        <v>0</v>
      </c>
      <c r="M6" s="5" t="b">
        <f t="shared" si="2"/>
        <v>0</v>
      </c>
      <c r="N6" s="6"/>
    </row>
    <row r="7" spans="1:14" x14ac:dyDescent="0.25">
      <c r="A7" s="1" t="s">
        <v>9</v>
      </c>
      <c r="B7" s="5" t="b">
        <f>AND(B5=FALSE,$B$2="Forecast")</f>
        <v>0</v>
      </c>
      <c r="C7" s="5" t="b">
        <f t="shared" ref="C7:M7" si="3">AND(C5=FALSE,$B$2="Forecast")</f>
        <v>0</v>
      </c>
      <c r="D7" s="5" t="b">
        <f t="shared" si="3"/>
        <v>0</v>
      </c>
      <c r="E7" s="5" t="b">
        <f t="shared" si="3"/>
        <v>0</v>
      </c>
      <c r="F7" s="5" t="b">
        <f t="shared" si="3"/>
        <v>0</v>
      </c>
      <c r="G7" s="5" t="b">
        <f t="shared" si="3"/>
        <v>0</v>
      </c>
      <c r="H7" s="5" t="b">
        <f t="shared" si="3"/>
        <v>0</v>
      </c>
      <c r="I7" s="5" t="b">
        <f t="shared" si="3"/>
        <v>0</v>
      </c>
      <c r="J7" s="5" t="b">
        <f t="shared" si="3"/>
        <v>1</v>
      </c>
      <c r="K7" s="5" t="b">
        <f t="shared" si="3"/>
        <v>1</v>
      </c>
      <c r="L7" s="5" t="b">
        <f t="shared" si="3"/>
        <v>1</v>
      </c>
      <c r="M7" s="5" t="b">
        <f t="shared" si="3"/>
        <v>1</v>
      </c>
      <c r="N7" s="6"/>
    </row>
    <row r="8" spans="1:14" x14ac:dyDescent="0.25">
      <c r="A8" s="2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1</v>
      </c>
      <c r="B9" s="3">
        <f>IF(B$5,B12,IF(B$6,B15,IF(B$7,B18,0)))</f>
        <v>246524</v>
      </c>
      <c r="C9" s="3">
        <f t="shared" ref="C9:M9" si="4">IF(C$5,C12,IF(C$6,C15,IF(C$7,C18,0)))</f>
        <v>281588</v>
      </c>
      <c r="D9" s="3">
        <f t="shared" si="4"/>
        <v>225105</v>
      </c>
      <c r="E9" s="3">
        <f t="shared" si="4"/>
        <v>291596</v>
      </c>
      <c r="F9" s="3">
        <f t="shared" si="4"/>
        <v>214239</v>
      </c>
      <c r="G9" s="3">
        <f t="shared" si="4"/>
        <v>241225</v>
      </c>
      <c r="H9" s="3">
        <f t="shared" si="4"/>
        <v>230690</v>
      </c>
      <c r="I9" s="3">
        <f t="shared" si="4"/>
        <v>249207</v>
      </c>
      <c r="J9" s="3">
        <f t="shared" si="4"/>
        <v>259905</v>
      </c>
      <c r="K9" s="3">
        <f t="shared" si="4"/>
        <v>269449</v>
      </c>
      <c r="L9" s="3">
        <f t="shared" si="4"/>
        <v>202072</v>
      </c>
      <c r="M9" s="3">
        <f t="shared" si="4"/>
        <v>218313</v>
      </c>
      <c r="N9" s="4">
        <f>SUM(B9:M9)</f>
        <v>2929913</v>
      </c>
    </row>
    <row r="10" spans="1:14" ht="10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2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1</v>
      </c>
      <c r="B12" s="3">
        <v>246524</v>
      </c>
      <c r="C12" s="3">
        <v>281588</v>
      </c>
      <c r="D12" s="3">
        <v>225105</v>
      </c>
      <c r="E12" s="3">
        <v>291596</v>
      </c>
      <c r="F12" s="3">
        <v>214239</v>
      </c>
      <c r="G12" s="3">
        <v>241225</v>
      </c>
      <c r="H12" s="3">
        <v>230690</v>
      </c>
      <c r="I12" s="3">
        <v>249207</v>
      </c>
      <c r="J12" s="3"/>
      <c r="K12" s="3"/>
      <c r="L12" s="3"/>
      <c r="M12" s="3"/>
      <c r="N12" s="4">
        <f>SUM(B12:M12)</f>
        <v>1980174</v>
      </c>
    </row>
    <row r="13" spans="1:14" ht="8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 t="s"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1</v>
      </c>
      <c r="B15" s="3">
        <v>225551</v>
      </c>
      <c r="C15" s="3">
        <v>251462</v>
      </c>
      <c r="D15" s="3">
        <v>216047</v>
      </c>
      <c r="E15" s="3">
        <v>243834</v>
      </c>
      <c r="F15" s="3">
        <v>244931</v>
      </c>
      <c r="G15" s="3">
        <v>252697</v>
      </c>
      <c r="H15" s="3">
        <v>247430</v>
      </c>
      <c r="I15" s="3">
        <v>225045</v>
      </c>
      <c r="J15" s="3">
        <v>227352</v>
      </c>
      <c r="K15" s="3">
        <v>250285</v>
      </c>
      <c r="L15" s="3">
        <v>240935</v>
      </c>
      <c r="M15" s="3">
        <v>224895</v>
      </c>
      <c r="N15" s="4">
        <f>SUM(B15:M15)</f>
        <v>2850464</v>
      </c>
    </row>
    <row r="16" spans="1:14" ht="8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 t="s">
        <v>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 t="s">
        <v>1</v>
      </c>
      <c r="B18" s="3">
        <v>234556</v>
      </c>
      <c r="C18" s="3">
        <v>224883</v>
      </c>
      <c r="D18" s="3">
        <v>280458</v>
      </c>
      <c r="E18" s="3">
        <v>200174</v>
      </c>
      <c r="F18" s="3">
        <v>283100</v>
      </c>
      <c r="G18" s="3">
        <v>263282</v>
      </c>
      <c r="H18" s="3">
        <v>224991</v>
      </c>
      <c r="I18" s="3">
        <v>220630</v>
      </c>
      <c r="J18" s="3">
        <v>259905</v>
      </c>
      <c r="K18" s="3">
        <v>269449</v>
      </c>
      <c r="L18" s="3">
        <v>202072</v>
      </c>
      <c r="M18" s="3">
        <v>218313</v>
      </c>
      <c r="N18" s="4">
        <f>SUM(B18:M18)</f>
        <v>2881813</v>
      </c>
    </row>
  </sheetData>
  <dataValidations count="2">
    <dataValidation type="list" allowBlank="1" showInputMessage="1" showErrorMessage="1" sqref="B2">
      <formula1>"Budget,Forecast"</formula1>
    </dataValidation>
    <dataValidation type="list" allowBlank="1" showInputMessage="1" showErrorMessage="1" sqref="B1">
      <formula1>$B$4:$M$4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workbookViewId="0">
      <selection activeCell="B6" sqref="B6"/>
    </sheetView>
  </sheetViews>
  <sheetFormatPr defaultRowHeight="15" x14ac:dyDescent="0.25"/>
  <cols>
    <col min="1" max="1" width="15.7109375" customWidth="1"/>
    <col min="2" max="13" width="9" customWidth="1"/>
    <col min="14" max="14" width="10.5703125" customWidth="1"/>
  </cols>
  <sheetData>
    <row r="1" spans="1:14" x14ac:dyDescent="0.25">
      <c r="A1" s="1" t="s">
        <v>5</v>
      </c>
      <c r="B1" s="7">
        <v>43132</v>
      </c>
    </row>
    <row r="2" spans="1:14" x14ac:dyDescent="0.25">
      <c r="A2" s="1" t="s">
        <v>6</v>
      </c>
      <c r="B2" s="8" t="s">
        <v>3</v>
      </c>
    </row>
    <row r="3" spans="1:14" x14ac:dyDescent="0.25">
      <c r="B3" s="6" t="str">
        <f>IF(B5,"Actuals",$B$2)</f>
        <v>Actuals</v>
      </c>
      <c r="C3" s="6" t="str">
        <f t="shared" ref="C3:M3" si="0">IF(C5,"Actuals",$B$2)</f>
        <v>Actuals</v>
      </c>
      <c r="D3" s="6" t="str">
        <f t="shared" si="0"/>
        <v>Actuals</v>
      </c>
      <c r="E3" s="6" t="str">
        <f t="shared" si="0"/>
        <v>Actuals</v>
      </c>
      <c r="F3" s="6" t="str">
        <f t="shared" si="0"/>
        <v>Actuals</v>
      </c>
      <c r="G3" s="6" t="str">
        <f t="shared" si="0"/>
        <v>Actuals</v>
      </c>
      <c r="H3" s="6" t="str">
        <f t="shared" si="0"/>
        <v>Actuals</v>
      </c>
      <c r="I3" s="6" t="str">
        <f t="shared" si="0"/>
        <v>Actuals</v>
      </c>
      <c r="J3" s="6" t="str">
        <f t="shared" si="0"/>
        <v>Forecast</v>
      </c>
      <c r="K3" s="6" t="str">
        <f t="shared" si="0"/>
        <v>Forecast</v>
      </c>
      <c r="L3" s="6" t="str">
        <f t="shared" si="0"/>
        <v>Forecast</v>
      </c>
      <c r="M3" s="6" t="str">
        <f t="shared" si="0"/>
        <v>Forecast</v>
      </c>
    </row>
    <row r="4" spans="1:14" x14ac:dyDescent="0.25">
      <c r="A4" s="1"/>
      <c r="B4" s="5">
        <v>42917</v>
      </c>
      <c r="C4" s="5">
        <v>42948</v>
      </c>
      <c r="D4" s="5">
        <v>42979</v>
      </c>
      <c r="E4" s="5">
        <v>43009</v>
      </c>
      <c r="F4" s="5">
        <v>43040</v>
      </c>
      <c r="G4" s="5">
        <v>43070</v>
      </c>
      <c r="H4" s="5">
        <v>43101</v>
      </c>
      <c r="I4" s="5">
        <v>43132</v>
      </c>
      <c r="J4" s="5">
        <v>43160</v>
      </c>
      <c r="K4" s="5">
        <v>43191</v>
      </c>
      <c r="L4" s="5">
        <v>43221</v>
      </c>
      <c r="M4" s="5">
        <v>43252</v>
      </c>
      <c r="N4" s="6" t="s">
        <v>4</v>
      </c>
    </row>
    <row r="5" spans="1:14" x14ac:dyDescent="0.25">
      <c r="A5" s="1" t="s">
        <v>7</v>
      </c>
      <c r="B5" s="5" t="b">
        <f>B$4&lt;=$B$1</f>
        <v>1</v>
      </c>
      <c r="C5" s="5" t="b">
        <f t="shared" ref="C5:M5" si="1">C$4&lt;=$B$1</f>
        <v>1</v>
      </c>
      <c r="D5" s="5" t="b">
        <f t="shared" si="1"/>
        <v>1</v>
      </c>
      <c r="E5" s="5" t="b">
        <f t="shared" si="1"/>
        <v>1</v>
      </c>
      <c r="F5" s="5" t="b">
        <f t="shared" si="1"/>
        <v>1</v>
      </c>
      <c r="G5" s="5" t="b">
        <f t="shared" si="1"/>
        <v>1</v>
      </c>
      <c r="H5" s="5" t="b">
        <f t="shared" si="1"/>
        <v>1</v>
      </c>
      <c r="I5" s="5" t="b">
        <f t="shared" si="1"/>
        <v>1</v>
      </c>
      <c r="J5" s="5" t="b">
        <f t="shared" si="1"/>
        <v>0</v>
      </c>
      <c r="K5" s="5" t="b">
        <f t="shared" si="1"/>
        <v>0</v>
      </c>
      <c r="L5" s="5" t="b">
        <f t="shared" si="1"/>
        <v>0</v>
      </c>
      <c r="M5" s="5" t="b">
        <f t="shared" si="1"/>
        <v>0</v>
      </c>
      <c r="N5" s="6"/>
    </row>
    <row r="6" spans="1:14" x14ac:dyDescent="0.25">
      <c r="A6" s="1" t="s">
        <v>8</v>
      </c>
      <c r="B6" s="5" t="b">
        <f>AND(NOT(B5),$B$2="Budget")</f>
        <v>0</v>
      </c>
      <c r="C6" s="5" t="b">
        <f t="shared" ref="C6:M6" si="2">AND(NOT(C5),$B$2="Budget")</f>
        <v>0</v>
      </c>
      <c r="D6" s="5" t="b">
        <f t="shared" si="2"/>
        <v>0</v>
      </c>
      <c r="E6" s="5" t="b">
        <f t="shared" si="2"/>
        <v>0</v>
      </c>
      <c r="F6" s="5" t="b">
        <f t="shared" si="2"/>
        <v>0</v>
      </c>
      <c r="G6" s="5" t="b">
        <f t="shared" si="2"/>
        <v>0</v>
      </c>
      <c r="H6" s="5" t="b">
        <f t="shared" si="2"/>
        <v>0</v>
      </c>
      <c r="I6" s="5" t="b">
        <f t="shared" si="2"/>
        <v>0</v>
      </c>
      <c r="J6" s="5" t="b">
        <f t="shared" si="2"/>
        <v>0</v>
      </c>
      <c r="K6" s="5" t="b">
        <f t="shared" si="2"/>
        <v>0</v>
      </c>
      <c r="L6" s="5" t="b">
        <f t="shared" si="2"/>
        <v>0</v>
      </c>
      <c r="M6" s="5" t="b">
        <f t="shared" si="2"/>
        <v>0</v>
      </c>
      <c r="N6" s="6"/>
    </row>
    <row r="7" spans="1:14" x14ac:dyDescent="0.25">
      <c r="A7" s="1" t="s">
        <v>9</v>
      </c>
      <c r="B7" s="5" t="b">
        <f>AND(NOT(B5),$B$2="Forecast")</f>
        <v>0</v>
      </c>
      <c r="C7" s="5" t="b">
        <f t="shared" ref="C7:M7" si="3">AND(NOT(C5),$B$2="Forecast")</f>
        <v>0</v>
      </c>
      <c r="D7" s="5" t="b">
        <f t="shared" si="3"/>
        <v>0</v>
      </c>
      <c r="E7" s="5" t="b">
        <f t="shared" si="3"/>
        <v>0</v>
      </c>
      <c r="F7" s="5" t="b">
        <f t="shared" si="3"/>
        <v>0</v>
      </c>
      <c r="G7" s="5" t="b">
        <f t="shared" si="3"/>
        <v>0</v>
      </c>
      <c r="H7" s="5" t="b">
        <f t="shared" si="3"/>
        <v>0</v>
      </c>
      <c r="I7" s="5" t="b">
        <f t="shared" si="3"/>
        <v>0</v>
      </c>
      <c r="J7" s="5" t="b">
        <f t="shared" si="3"/>
        <v>1</v>
      </c>
      <c r="K7" s="5" t="b">
        <f t="shared" si="3"/>
        <v>1</v>
      </c>
      <c r="L7" s="5" t="b">
        <f t="shared" si="3"/>
        <v>1</v>
      </c>
      <c r="M7" s="5" t="b">
        <f t="shared" si="3"/>
        <v>1</v>
      </c>
      <c r="N7" s="6"/>
    </row>
    <row r="8" spans="1:14" x14ac:dyDescent="0.25">
      <c r="A8" s="2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1</v>
      </c>
      <c r="B9" s="3">
        <f>(B5*B12)+(B6*B15)+(B7*B18)</f>
        <v>246524</v>
      </c>
      <c r="C9" s="3">
        <f t="shared" ref="C9:M9" si="4">(C5*C12)+(C6*C15)+(C7*C18)</f>
        <v>281588</v>
      </c>
      <c r="D9" s="3">
        <f t="shared" si="4"/>
        <v>225105</v>
      </c>
      <c r="E9" s="3">
        <f t="shared" si="4"/>
        <v>291596</v>
      </c>
      <c r="F9" s="3">
        <f t="shared" si="4"/>
        <v>214239</v>
      </c>
      <c r="G9" s="3">
        <f t="shared" si="4"/>
        <v>241225</v>
      </c>
      <c r="H9" s="3">
        <f t="shared" si="4"/>
        <v>230690</v>
      </c>
      <c r="I9" s="3">
        <f t="shared" si="4"/>
        <v>249207</v>
      </c>
      <c r="J9" s="3">
        <f t="shared" si="4"/>
        <v>259905</v>
      </c>
      <c r="K9" s="3">
        <f t="shared" si="4"/>
        <v>269449</v>
      </c>
      <c r="L9" s="3">
        <f t="shared" si="4"/>
        <v>202072</v>
      </c>
      <c r="M9" s="3">
        <f t="shared" si="4"/>
        <v>218313</v>
      </c>
      <c r="N9" s="4">
        <f>SUM(B9:M9)</f>
        <v>2929913</v>
      </c>
    </row>
    <row r="10" spans="1:14" ht="10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2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1</v>
      </c>
      <c r="B12" s="3">
        <v>246524</v>
      </c>
      <c r="C12" s="3">
        <v>281588</v>
      </c>
      <c r="D12" s="3">
        <v>225105</v>
      </c>
      <c r="E12" s="3">
        <v>291596</v>
      </c>
      <c r="F12" s="3">
        <v>214239</v>
      </c>
      <c r="G12" s="3">
        <v>241225</v>
      </c>
      <c r="H12" s="3">
        <v>230690</v>
      </c>
      <c r="I12" s="3">
        <v>249207</v>
      </c>
      <c r="J12" s="3"/>
      <c r="K12" s="3"/>
      <c r="L12" s="3"/>
      <c r="M12" s="3"/>
      <c r="N12" s="4">
        <f>SUM(B12:M12)</f>
        <v>1980174</v>
      </c>
    </row>
    <row r="13" spans="1:14" ht="8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 t="s"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1</v>
      </c>
      <c r="B15" s="3">
        <v>225551</v>
      </c>
      <c r="C15" s="3">
        <v>251462</v>
      </c>
      <c r="D15" s="3">
        <v>216047</v>
      </c>
      <c r="E15" s="3">
        <v>243834</v>
      </c>
      <c r="F15" s="3">
        <v>244931</v>
      </c>
      <c r="G15" s="3">
        <v>252697</v>
      </c>
      <c r="H15" s="3">
        <v>247430</v>
      </c>
      <c r="I15" s="3">
        <v>225045</v>
      </c>
      <c r="J15" s="3">
        <v>227352</v>
      </c>
      <c r="K15" s="3">
        <v>250285</v>
      </c>
      <c r="L15" s="3">
        <v>240935</v>
      </c>
      <c r="M15" s="3">
        <v>224895</v>
      </c>
      <c r="N15" s="4">
        <f>SUM(B15:M15)</f>
        <v>2850464</v>
      </c>
    </row>
    <row r="16" spans="1:14" ht="8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 t="s">
        <v>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 t="s">
        <v>1</v>
      </c>
      <c r="B18" s="3">
        <v>234556</v>
      </c>
      <c r="C18" s="3">
        <v>224883</v>
      </c>
      <c r="D18" s="3">
        <v>280458</v>
      </c>
      <c r="E18" s="3">
        <v>200174</v>
      </c>
      <c r="F18" s="3">
        <v>283100</v>
      </c>
      <c r="G18" s="3">
        <v>263282</v>
      </c>
      <c r="H18" s="3">
        <v>224991</v>
      </c>
      <c r="I18" s="3">
        <v>220630</v>
      </c>
      <c r="J18" s="3">
        <v>259905</v>
      </c>
      <c r="K18" s="3">
        <v>269449</v>
      </c>
      <c r="L18" s="3">
        <v>202072</v>
      </c>
      <c r="M18" s="3">
        <v>218313</v>
      </c>
      <c r="N18" s="4">
        <f>SUM(B18:M18)</f>
        <v>2881813</v>
      </c>
    </row>
  </sheetData>
  <dataValidations disablePrompts="1" count="2">
    <dataValidation type="list" allowBlank="1" showInputMessage="1" showErrorMessage="1" sqref="B1">
      <formula1>$B$4:$M$4</formula1>
    </dataValidation>
    <dataValidation type="list" allowBlank="1" showInputMessage="1" showErrorMessage="1" sqref="B2">
      <formula1>"Budget,Forecast"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workbookViewId="0">
      <selection activeCell="B3" sqref="B3"/>
    </sheetView>
  </sheetViews>
  <sheetFormatPr defaultRowHeight="15" outlineLevelRow="1" x14ac:dyDescent="0.25"/>
  <cols>
    <col min="1" max="1" width="15.7109375" customWidth="1"/>
    <col min="2" max="13" width="9" customWidth="1"/>
    <col min="14" max="14" width="10.5703125" customWidth="1"/>
  </cols>
  <sheetData>
    <row r="1" spans="1:14" x14ac:dyDescent="0.25">
      <c r="A1" s="1" t="s">
        <v>5</v>
      </c>
      <c r="B1" s="7">
        <v>43132</v>
      </c>
    </row>
    <row r="2" spans="1:14" x14ac:dyDescent="0.25">
      <c r="A2" s="1" t="s">
        <v>6</v>
      </c>
      <c r="B2" s="8" t="s">
        <v>3</v>
      </c>
    </row>
    <row r="3" spans="1:14" x14ac:dyDescent="0.25">
      <c r="B3" s="6" t="str">
        <f>IF(B5,"Actuals",$B$2)</f>
        <v>Actuals</v>
      </c>
      <c r="C3" s="6" t="str">
        <f t="shared" ref="C3:M3" si="0">IF(C5,"Actuals",$B$2)</f>
        <v>Actuals</v>
      </c>
      <c r="D3" s="6" t="str">
        <f t="shared" si="0"/>
        <v>Actuals</v>
      </c>
      <c r="E3" s="6" t="str">
        <f t="shared" si="0"/>
        <v>Actuals</v>
      </c>
      <c r="F3" s="6" t="str">
        <f t="shared" si="0"/>
        <v>Actuals</v>
      </c>
      <c r="G3" s="6" t="str">
        <f t="shared" si="0"/>
        <v>Actuals</v>
      </c>
      <c r="H3" s="6" t="str">
        <f t="shared" si="0"/>
        <v>Actuals</v>
      </c>
      <c r="I3" s="6" t="str">
        <f t="shared" si="0"/>
        <v>Actuals</v>
      </c>
      <c r="J3" s="6" t="str">
        <f t="shared" si="0"/>
        <v>Forecast</v>
      </c>
      <c r="K3" s="6" t="str">
        <f t="shared" si="0"/>
        <v>Forecast</v>
      </c>
      <c r="L3" s="6" t="str">
        <f t="shared" si="0"/>
        <v>Forecast</v>
      </c>
      <c r="M3" s="6" t="str">
        <f t="shared" si="0"/>
        <v>Forecast</v>
      </c>
    </row>
    <row r="4" spans="1:14" x14ac:dyDescent="0.25">
      <c r="A4" s="1"/>
      <c r="B4" s="5">
        <v>42917</v>
      </c>
      <c r="C4" s="5">
        <v>42948</v>
      </c>
      <c r="D4" s="5">
        <v>42979</v>
      </c>
      <c r="E4" s="5">
        <v>43009</v>
      </c>
      <c r="F4" s="5">
        <v>43040</v>
      </c>
      <c r="G4" s="5">
        <v>43070</v>
      </c>
      <c r="H4" s="5">
        <v>43101</v>
      </c>
      <c r="I4" s="5">
        <v>43132</v>
      </c>
      <c r="J4" s="5">
        <v>43160</v>
      </c>
      <c r="K4" s="5">
        <v>43191</v>
      </c>
      <c r="L4" s="5">
        <v>43221</v>
      </c>
      <c r="M4" s="5">
        <v>43252</v>
      </c>
      <c r="N4" s="6" t="s">
        <v>4</v>
      </c>
    </row>
    <row r="5" spans="1:14" hidden="1" outlineLevel="1" x14ac:dyDescent="0.25">
      <c r="A5" s="1" t="s">
        <v>7</v>
      </c>
      <c r="B5" s="5" t="b">
        <f>B$4&lt;=$B$1</f>
        <v>1</v>
      </c>
      <c r="C5" s="5" t="b">
        <f t="shared" ref="C5:M5" si="1">C$4&lt;=$B$1</f>
        <v>1</v>
      </c>
      <c r="D5" s="5" t="b">
        <f t="shared" si="1"/>
        <v>1</v>
      </c>
      <c r="E5" s="5" t="b">
        <f t="shared" si="1"/>
        <v>1</v>
      </c>
      <c r="F5" s="5" t="b">
        <f t="shared" si="1"/>
        <v>1</v>
      </c>
      <c r="G5" s="5" t="b">
        <f t="shared" si="1"/>
        <v>1</v>
      </c>
      <c r="H5" s="5" t="b">
        <f t="shared" si="1"/>
        <v>1</v>
      </c>
      <c r="I5" s="5" t="b">
        <f t="shared" si="1"/>
        <v>1</v>
      </c>
      <c r="J5" s="5" t="b">
        <f t="shared" si="1"/>
        <v>0</v>
      </c>
      <c r="K5" s="5" t="b">
        <f t="shared" si="1"/>
        <v>0</v>
      </c>
      <c r="L5" s="5" t="b">
        <f t="shared" si="1"/>
        <v>0</v>
      </c>
      <c r="M5" s="5" t="b">
        <f t="shared" si="1"/>
        <v>0</v>
      </c>
      <c r="N5" s="6"/>
    </row>
    <row r="6" spans="1:14" hidden="1" outlineLevel="1" x14ac:dyDescent="0.25">
      <c r="A6" s="1" t="s">
        <v>8</v>
      </c>
      <c r="B6" s="5" t="b">
        <f>AND(NOT(B5),$B$2="Budget")</f>
        <v>0</v>
      </c>
      <c r="C6" s="5" t="b">
        <f t="shared" ref="C6:M6" si="2">AND(NOT(C5),$B$2="Budget")</f>
        <v>0</v>
      </c>
      <c r="D6" s="5" t="b">
        <f t="shared" si="2"/>
        <v>0</v>
      </c>
      <c r="E6" s="5" t="b">
        <f t="shared" si="2"/>
        <v>0</v>
      </c>
      <c r="F6" s="5" t="b">
        <f t="shared" si="2"/>
        <v>0</v>
      </c>
      <c r="G6" s="5" t="b">
        <f t="shared" si="2"/>
        <v>0</v>
      </c>
      <c r="H6" s="5" t="b">
        <f t="shared" si="2"/>
        <v>0</v>
      </c>
      <c r="I6" s="5" t="b">
        <f t="shared" si="2"/>
        <v>0</v>
      </c>
      <c r="J6" s="5" t="b">
        <f t="shared" si="2"/>
        <v>0</v>
      </c>
      <c r="K6" s="5" t="b">
        <f t="shared" si="2"/>
        <v>0</v>
      </c>
      <c r="L6" s="5" t="b">
        <f t="shared" si="2"/>
        <v>0</v>
      </c>
      <c r="M6" s="5" t="b">
        <f t="shared" si="2"/>
        <v>0</v>
      </c>
      <c r="N6" s="6"/>
    </row>
    <row r="7" spans="1:14" hidden="1" outlineLevel="1" x14ac:dyDescent="0.25">
      <c r="A7" s="1" t="s">
        <v>9</v>
      </c>
      <c r="B7" s="5" t="b">
        <f>AND(NOT(B5),$B$2="Forecast")</f>
        <v>0</v>
      </c>
      <c r="C7" s="5" t="b">
        <f t="shared" ref="C7:M7" si="3">AND(NOT(C5),$B$2="Forecast")</f>
        <v>0</v>
      </c>
      <c r="D7" s="5" t="b">
        <f t="shared" si="3"/>
        <v>0</v>
      </c>
      <c r="E7" s="5" t="b">
        <f t="shared" si="3"/>
        <v>0</v>
      </c>
      <c r="F7" s="5" t="b">
        <f t="shared" si="3"/>
        <v>0</v>
      </c>
      <c r="G7" s="5" t="b">
        <f t="shared" si="3"/>
        <v>0</v>
      </c>
      <c r="H7" s="5" t="b">
        <f t="shared" si="3"/>
        <v>0</v>
      </c>
      <c r="I7" s="5" t="b">
        <f t="shared" si="3"/>
        <v>0</v>
      </c>
      <c r="J7" s="5" t="b">
        <f t="shared" si="3"/>
        <v>1</v>
      </c>
      <c r="K7" s="5" t="b">
        <f t="shared" si="3"/>
        <v>1</v>
      </c>
      <c r="L7" s="5" t="b">
        <f t="shared" si="3"/>
        <v>1</v>
      </c>
      <c r="M7" s="5" t="b">
        <f t="shared" si="3"/>
        <v>1</v>
      </c>
      <c r="N7" s="6"/>
    </row>
    <row r="8" spans="1:14" collapsed="1" x14ac:dyDescent="0.25">
      <c r="A8" s="2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1</v>
      </c>
      <c r="B9" s="3">
        <f>(B5*B12)+(B6*B15)+(B7*B18)</f>
        <v>246524</v>
      </c>
      <c r="C9" s="3">
        <f t="shared" ref="C9:M9" si="4">(C5*C12)+(C6*C15)+(C7*C18)</f>
        <v>281588</v>
      </c>
      <c r="D9" s="3">
        <f t="shared" si="4"/>
        <v>225105</v>
      </c>
      <c r="E9" s="3">
        <f t="shared" si="4"/>
        <v>291596</v>
      </c>
      <c r="F9" s="3">
        <f t="shared" si="4"/>
        <v>214239</v>
      </c>
      <c r="G9" s="3">
        <f t="shared" si="4"/>
        <v>241225</v>
      </c>
      <c r="H9" s="3">
        <f t="shared" si="4"/>
        <v>230690</v>
      </c>
      <c r="I9" s="3">
        <f t="shared" si="4"/>
        <v>249207</v>
      </c>
      <c r="J9" s="3">
        <f t="shared" si="4"/>
        <v>259905</v>
      </c>
      <c r="K9" s="3">
        <f t="shared" si="4"/>
        <v>269449</v>
      </c>
      <c r="L9" s="3">
        <f t="shared" si="4"/>
        <v>202072</v>
      </c>
      <c r="M9" s="3">
        <f t="shared" si="4"/>
        <v>218313</v>
      </c>
      <c r="N9" s="4">
        <f>SUM(B9:M9)</f>
        <v>2929913</v>
      </c>
    </row>
    <row r="10" spans="1:14" ht="10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2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1</v>
      </c>
      <c r="B12" s="3">
        <v>246524</v>
      </c>
      <c r="C12" s="3">
        <v>281588</v>
      </c>
      <c r="D12" s="3">
        <v>225105</v>
      </c>
      <c r="E12" s="3">
        <v>291596</v>
      </c>
      <c r="F12" s="3">
        <v>214239</v>
      </c>
      <c r="G12" s="3">
        <v>241225</v>
      </c>
      <c r="H12" s="3">
        <v>230690</v>
      </c>
      <c r="I12" s="3">
        <v>249207</v>
      </c>
      <c r="J12" s="3"/>
      <c r="K12" s="3"/>
      <c r="L12" s="3"/>
      <c r="M12" s="3"/>
      <c r="N12" s="4">
        <f>SUM(B12:M12)</f>
        <v>1980174</v>
      </c>
    </row>
    <row r="13" spans="1:14" ht="8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 t="s"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1</v>
      </c>
      <c r="B15" s="3">
        <v>225551</v>
      </c>
      <c r="C15" s="3">
        <v>251462</v>
      </c>
      <c r="D15" s="3">
        <v>216047</v>
      </c>
      <c r="E15" s="3">
        <v>243834</v>
      </c>
      <c r="F15" s="3">
        <v>244931</v>
      </c>
      <c r="G15" s="3">
        <v>252697</v>
      </c>
      <c r="H15" s="3">
        <v>247430</v>
      </c>
      <c r="I15" s="3">
        <v>225045</v>
      </c>
      <c r="J15" s="3">
        <v>227352</v>
      </c>
      <c r="K15" s="3">
        <v>250285</v>
      </c>
      <c r="L15" s="3">
        <v>240935</v>
      </c>
      <c r="M15" s="3">
        <v>224895</v>
      </c>
      <c r="N15" s="4">
        <f>SUM(B15:M15)</f>
        <v>2850464</v>
      </c>
    </row>
    <row r="16" spans="1:14" ht="8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 t="s">
        <v>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 t="s">
        <v>1</v>
      </c>
      <c r="B18" s="3">
        <v>234556</v>
      </c>
      <c r="C18" s="3">
        <v>224883</v>
      </c>
      <c r="D18" s="3">
        <v>280458</v>
      </c>
      <c r="E18" s="3">
        <v>200174</v>
      </c>
      <c r="F18" s="3">
        <v>283100</v>
      </c>
      <c r="G18" s="3">
        <v>263282</v>
      </c>
      <c r="H18" s="3">
        <v>224991</v>
      </c>
      <c r="I18" s="3">
        <v>220630</v>
      </c>
      <c r="J18" s="3">
        <v>259905</v>
      </c>
      <c r="K18" s="3">
        <v>269449</v>
      </c>
      <c r="L18" s="3">
        <v>202072</v>
      </c>
      <c r="M18" s="3">
        <v>218313</v>
      </c>
      <c r="N18" s="4">
        <f>SUM(B18:M18)</f>
        <v>2881813</v>
      </c>
    </row>
  </sheetData>
  <dataValidations count="2">
    <dataValidation type="list" allowBlank="1" showInputMessage="1" showErrorMessage="1" sqref="B2">
      <formula1>"Budget,Forecast"</formula1>
    </dataValidation>
    <dataValidation type="list" allowBlank="1" showInputMessage="1" showErrorMessage="1" sqref="B1">
      <formula1>$B$4:$M$4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</vt:lpstr>
      <vt:lpstr>Report 1</vt:lpstr>
      <vt:lpstr>Report 2</vt:lpstr>
      <vt:lpstr>Report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2018-01-12T00:37:22Z</dcterms:created>
  <dcterms:modified xsi:type="dcterms:W3CDTF">2018-03-16T07:51:22Z</dcterms:modified>
</cp:coreProperties>
</file>