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2975" activeTab="2"/>
  </bookViews>
  <sheets>
    <sheet name="Control" sheetId="8" r:id="rId1"/>
    <sheet name="Validations" sheetId="7" r:id="rId2"/>
    <sheet name="CF" sheetId="5" r:id="rId3"/>
    <sheet name="CF_2" sheetId="6" r:id="rId4"/>
    <sheet name="Round_1" sheetId="1" r:id="rId5"/>
    <sheet name="Round_2" sheetId="3" r:id="rId6"/>
    <sheet name="Round_3" sheetId="2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J11" i="5"/>
  <c r="K11" i="5"/>
  <c r="M7" i="5"/>
  <c r="M11" i="5" s="1"/>
  <c r="L7" i="5"/>
  <c r="L11" i="5" s="1"/>
  <c r="K7" i="5"/>
  <c r="J7" i="5"/>
  <c r="I7" i="5"/>
  <c r="I11" i="5" s="1"/>
  <c r="H7" i="5"/>
  <c r="H11" i="5" s="1"/>
  <c r="G7" i="5"/>
  <c r="F7" i="5"/>
  <c r="F11" i="5" s="1"/>
  <c r="E7" i="5"/>
  <c r="E11" i="5" s="1"/>
  <c r="D7" i="5"/>
  <c r="D11" i="5" s="1"/>
  <c r="C7" i="5"/>
  <c r="B7" i="5"/>
  <c r="G11" i="6"/>
  <c r="K11" i="6"/>
  <c r="L11" i="6"/>
  <c r="M11" i="6"/>
  <c r="G7" i="6"/>
  <c r="H7" i="6"/>
  <c r="H11" i="6" s="1"/>
  <c r="I7" i="6"/>
  <c r="I11" i="6" s="1"/>
  <c r="J7" i="6"/>
  <c r="J11" i="6" s="1"/>
  <c r="K7" i="6"/>
  <c r="L7" i="6"/>
  <c r="M7" i="6"/>
  <c r="B2" i="8"/>
  <c r="C11" i="5"/>
  <c r="B11" i="5"/>
  <c r="D11" i="6"/>
  <c r="C11" i="6"/>
  <c r="F7" i="6"/>
  <c r="F11" i="6" s="1"/>
  <c r="E7" i="6"/>
  <c r="E11" i="6" s="1"/>
  <c r="D7" i="6"/>
  <c r="C7" i="6"/>
  <c r="B7" i="6"/>
  <c r="B11" i="6" s="1"/>
  <c r="C13" i="2" l="1"/>
  <c r="D13" i="2"/>
  <c r="C10" i="2" l="1"/>
  <c r="D4" i="3"/>
  <c r="D5" i="1"/>
  <c r="D7" i="3"/>
  <c r="D10" i="2"/>
  <c r="D8" i="3"/>
  <c r="D3" i="3"/>
  <c r="D2" i="2"/>
  <c r="D2" i="1"/>
  <c r="D4" i="1"/>
  <c r="D5" i="2"/>
  <c r="D7" i="1"/>
  <c r="D11" i="2"/>
  <c r="D4" i="2"/>
  <c r="D6" i="3"/>
  <c r="D8" i="1"/>
  <c r="D12" i="2"/>
  <c r="D3" i="1"/>
  <c r="D2" i="3"/>
  <c r="D10" i="3"/>
  <c r="D8" i="2"/>
  <c r="D6" i="1"/>
  <c r="D3" i="2"/>
  <c r="D5" i="3"/>
  <c r="D7" i="2"/>
  <c r="D6" i="2"/>
  <c r="C10" i="3" l="1"/>
  <c r="C8" i="3"/>
  <c r="B8" i="3"/>
  <c r="C7" i="3"/>
  <c r="C6" i="3"/>
  <c r="C5" i="3"/>
  <c r="C4" i="3"/>
  <c r="C3" i="3"/>
  <c r="C2" i="3"/>
  <c r="C4" i="1"/>
  <c r="B8" i="2"/>
  <c r="C8" i="2" s="1"/>
  <c r="C7" i="2"/>
  <c r="C6" i="2"/>
  <c r="C5" i="2"/>
  <c r="C3" i="2"/>
  <c r="C2" i="2"/>
  <c r="C3" i="1"/>
  <c r="C5" i="1"/>
  <c r="C6" i="1"/>
  <c r="C7" i="1"/>
  <c r="C2" i="1"/>
  <c r="B8" i="1"/>
  <c r="C8" i="1" l="1"/>
  <c r="C4" i="2"/>
  <c r="C11" i="2" s="1"/>
  <c r="C12" i="2" s="1"/>
</calcChain>
</file>

<file path=xl/sharedStrings.xml><?xml version="1.0" encoding="utf-8"?>
<sst xmlns="http://schemas.openxmlformats.org/spreadsheetml/2006/main" count="98" uniqueCount="49">
  <si>
    <t>Raw Value</t>
  </si>
  <si>
    <t>Rounded</t>
  </si>
  <si>
    <t>Trade Debtors</t>
  </si>
  <si>
    <t>Other Debtors</t>
  </si>
  <si>
    <t>Prepayments</t>
  </si>
  <si>
    <t>Cash</t>
  </si>
  <si>
    <t>Stock</t>
  </si>
  <si>
    <t>Total Current Assets</t>
  </si>
  <si>
    <t>Bank</t>
  </si>
  <si>
    <t>cell B4</t>
  </si>
  <si>
    <t>Difference</t>
  </si>
  <si>
    <t>cell C4</t>
  </si>
  <si>
    <t>Stock raw value</t>
  </si>
  <si>
    <t>Stock rounded</t>
  </si>
  <si>
    <t>Description</t>
  </si>
  <si>
    <t>Formula in Column C</t>
  </si>
  <si>
    <t>Column C Total Detail</t>
  </si>
  <si>
    <t>Current</t>
  </si>
  <si>
    <t>30 days</t>
  </si>
  <si>
    <t>60 days</t>
  </si>
  <si>
    <t>Total</t>
  </si>
  <si>
    <t>Debtors GL total</t>
  </si>
  <si>
    <t>Debtors</t>
  </si>
  <si>
    <t>Jan</t>
  </si>
  <si>
    <t>Feb</t>
  </si>
  <si>
    <t>Mar</t>
  </si>
  <si>
    <t>Apr</t>
  </si>
  <si>
    <t>May</t>
  </si>
  <si>
    <t>Valid</t>
  </si>
  <si>
    <t>Balanced</t>
  </si>
  <si>
    <t>Links to Sheets ===&gt;</t>
  </si>
  <si>
    <t>Rounding Tolerance</t>
  </si>
  <si>
    <t>Within Tolerance</t>
  </si>
  <si>
    <t>Overall validation</t>
  </si>
  <si>
    <t>Overall Validation</t>
  </si>
  <si>
    <t>Jun</t>
  </si>
  <si>
    <t>Jul</t>
  </si>
  <si>
    <t>Aug</t>
  </si>
  <si>
    <t>Sep</t>
  </si>
  <si>
    <t>Oct</t>
  </si>
  <si>
    <t>Nov</t>
  </si>
  <si>
    <t>Dec</t>
  </si>
  <si>
    <t>CF</t>
  </si>
  <si>
    <t>CF_2</t>
  </si>
  <si>
    <t>Sheet Name</t>
  </si>
  <si>
    <t>More debtors</t>
  </si>
  <si>
    <t xml:space="preserve">90 days </t>
  </si>
  <si>
    <t>Over 90 days</t>
  </si>
  <si>
    <t>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</si>
</sst>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4" fontId="1" fillId="0" borderId="2" xfId="0" applyNumberFormat="1" applyFont="1" applyBorder="1"/>
    <xf numFmtId="3" fontId="0" fillId="0" borderId="1" xfId="0" applyNumberFormat="1" applyBorder="1"/>
    <xf numFmtId="3" fontId="0" fillId="0" borderId="0" xfId="0" applyNumberFormat="1"/>
    <xf numFmtId="4" fontId="1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3" borderId="1" xfId="0" applyFill="1" applyBorder="1"/>
    <xf numFmtId="0" fontId="1" fillId="0" borderId="0" xfId="0" applyFont="1"/>
    <xf numFmtId="3" fontId="1" fillId="0" borderId="1" xfId="0" applyNumberFormat="1" applyFont="1" applyBorder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showGridLines="0" zoomScale="145" zoomScaleNormal="145" workbookViewId="0">
      <selection activeCell="B4" sqref="B4"/>
    </sheetView>
  </sheetViews>
  <sheetFormatPr defaultRowHeight="15" x14ac:dyDescent="0.25"/>
  <cols>
    <col min="1" max="1" width="18.85546875" bestFit="1" customWidth="1"/>
  </cols>
  <sheetData>
    <row r="2" spans="1:2" x14ac:dyDescent="0.25">
      <c r="A2" s="1" t="s">
        <v>34</v>
      </c>
      <c r="B2" s="1">
        <f>Validations!$B$1</f>
        <v>0</v>
      </c>
    </row>
    <row r="4" spans="1:2" x14ac:dyDescent="0.25">
      <c r="A4" s="1" t="s">
        <v>31</v>
      </c>
      <c r="B4" s="1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zoomScale="160" zoomScaleNormal="160" workbookViewId="0">
      <selection activeCell="F4" sqref="F4"/>
    </sheetView>
  </sheetViews>
  <sheetFormatPr defaultRowHeight="15" x14ac:dyDescent="0.25"/>
  <cols>
    <col min="1" max="1" width="16.85546875" bestFit="1" customWidth="1"/>
    <col min="2" max="2" width="13.42578125" customWidth="1"/>
  </cols>
  <sheetData>
    <row r="1" spans="1:4" x14ac:dyDescent="0.25">
      <c r="A1" s="3" t="s">
        <v>33</v>
      </c>
      <c r="B1" s="1"/>
    </row>
    <row r="3" spans="1:4" x14ac:dyDescent="0.25">
      <c r="A3" s="3" t="s">
        <v>14</v>
      </c>
      <c r="B3" s="3" t="s">
        <v>44</v>
      </c>
      <c r="C3" s="3" t="s">
        <v>28</v>
      </c>
      <c r="D3" s="16" t="s">
        <v>30</v>
      </c>
    </row>
    <row r="4" spans="1:4" x14ac:dyDescent="0.25">
      <c r="A4" s="1" t="s">
        <v>22</v>
      </c>
      <c r="B4" s="1" t="s">
        <v>42</v>
      </c>
      <c r="C4" s="1"/>
    </row>
    <row r="5" spans="1:4" x14ac:dyDescent="0.25">
      <c r="A5" s="1" t="s">
        <v>45</v>
      </c>
      <c r="B5" s="1" t="s">
        <v>43</v>
      </c>
      <c r="C5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="130" zoomScaleNormal="130" workbookViewId="0"/>
  </sheetViews>
  <sheetFormatPr defaultRowHeight="15" x14ac:dyDescent="0.25"/>
  <cols>
    <col min="1" max="1" width="15.28515625" bestFit="1" customWidth="1"/>
  </cols>
  <sheetData>
    <row r="1" spans="1:13" x14ac:dyDescent="0.25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35</v>
      </c>
      <c r="H1" s="3" t="s">
        <v>36</v>
      </c>
      <c r="I1" s="3" t="s">
        <v>37</v>
      </c>
      <c r="J1" s="3" t="s">
        <v>38</v>
      </c>
      <c r="K1" s="3" t="s">
        <v>39</v>
      </c>
      <c r="L1" s="3" t="s">
        <v>40</v>
      </c>
      <c r="M1" s="3" t="s">
        <v>41</v>
      </c>
    </row>
    <row r="2" spans="1:13" x14ac:dyDescent="0.25">
      <c r="A2" s="1" t="s">
        <v>17</v>
      </c>
      <c r="B2" s="10">
        <v>33147</v>
      </c>
      <c r="C2" s="10">
        <v>31677</v>
      </c>
      <c r="D2" s="10">
        <v>14884</v>
      </c>
      <c r="E2" s="10">
        <v>30913</v>
      </c>
      <c r="F2" s="10">
        <v>13852</v>
      </c>
      <c r="G2" s="10">
        <v>33147</v>
      </c>
      <c r="H2" s="10">
        <v>31677</v>
      </c>
      <c r="I2" s="10">
        <v>14884</v>
      </c>
      <c r="J2" s="10">
        <v>30913</v>
      </c>
      <c r="K2" s="10">
        <v>13852</v>
      </c>
      <c r="L2" s="10">
        <v>31677</v>
      </c>
      <c r="M2" s="10">
        <v>33147</v>
      </c>
    </row>
    <row r="3" spans="1:13" x14ac:dyDescent="0.25">
      <c r="A3" s="1" t="s">
        <v>18</v>
      </c>
      <c r="B3" s="10">
        <v>32065</v>
      </c>
      <c r="C3" s="10">
        <v>36638</v>
      </c>
      <c r="D3" s="10">
        <v>21859</v>
      </c>
      <c r="E3" s="10">
        <v>13449</v>
      </c>
      <c r="F3" s="10">
        <v>21590</v>
      </c>
      <c r="G3" s="10">
        <v>32065</v>
      </c>
      <c r="H3" s="10">
        <v>36638</v>
      </c>
      <c r="I3" s="10">
        <v>21859</v>
      </c>
      <c r="J3" s="10">
        <v>13449</v>
      </c>
      <c r="K3" s="10">
        <v>21590</v>
      </c>
      <c r="L3" s="10">
        <v>36638</v>
      </c>
      <c r="M3" s="10">
        <v>32065</v>
      </c>
    </row>
    <row r="4" spans="1:13" x14ac:dyDescent="0.25">
      <c r="A4" s="1" t="s">
        <v>19</v>
      </c>
      <c r="B4" s="10">
        <v>18738</v>
      </c>
      <c r="C4" s="10">
        <v>22765</v>
      </c>
      <c r="D4" s="10">
        <v>16406</v>
      </c>
      <c r="E4" s="10">
        <v>30005</v>
      </c>
      <c r="F4" s="10">
        <v>10460</v>
      </c>
      <c r="G4" s="10">
        <v>18738</v>
      </c>
      <c r="H4" s="10">
        <v>22765</v>
      </c>
      <c r="I4" s="10">
        <v>16406</v>
      </c>
      <c r="J4" s="10">
        <v>30005</v>
      </c>
      <c r="K4" s="10">
        <v>10460</v>
      </c>
      <c r="L4" s="10">
        <v>22765</v>
      </c>
      <c r="M4" s="10">
        <v>18738</v>
      </c>
    </row>
    <row r="5" spans="1:13" x14ac:dyDescent="0.25">
      <c r="A5" s="1" t="s">
        <v>46</v>
      </c>
      <c r="B5" s="10">
        <v>24097</v>
      </c>
      <c r="C5" s="10">
        <v>14785</v>
      </c>
      <c r="D5" s="10">
        <v>23414</v>
      </c>
      <c r="E5" s="10">
        <v>12804</v>
      </c>
      <c r="F5" s="10">
        <v>14507</v>
      </c>
      <c r="G5" s="10">
        <v>24097</v>
      </c>
      <c r="H5" s="10">
        <v>14785</v>
      </c>
      <c r="I5" s="10">
        <v>23414</v>
      </c>
      <c r="J5" s="10">
        <v>12804</v>
      </c>
      <c r="K5" s="10">
        <v>14507</v>
      </c>
      <c r="L5" s="10">
        <v>14785</v>
      </c>
      <c r="M5" s="10">
        <v>24097</v>
      </c>
    </row>
    <row r="6" spans="1:13" x14ac:dyDescent="0.25">
      <c r="A6" s="1" t="s">
        <v>47</v>
      </c>
      <c r="B6" s="10">
        <v>15313</v>
      </c>
      <c r="C6" s="10">
        <v>31958</v>
      </c>
      <c r="D6" s="10">
        <v>20667</v>
      </c>
      <c r="E6" s="10">
        <v>17483</v>
      </c>
      <c r="F6" s="10">
        <v>30217</v>
      </c>
      <c r="G6" s="10">
        <v>15313</v>
      </c>
      <c r="H6" s="10">
        <v>31958</v>
      </c>
      <c r="I6" s="10">
        <v>20667</v>
      </c>
      <c r="J6" s="10">
        <v>17483</v>
      </c>
      <c r="K6" s="10">
        <v>30217</v>
      </c>
      <c r="L6" s="10">
        <v>31958</v>
      </c>
      <c r="M6" s="10">
        <v>15313</v>
      </c>
    </row>
    <row r="7" spans="1:13" x14ac:dyDescent="0.25">
      <c r="A7" s="3" t="s">
        <v>20</v>
      </c>
      <c r="B7" s="17">
        <f>SUM(B2:B6)</f>
        <v>123360</v>
      </c>
      <c r="C7" s="17">
        <f t="shared" ref="C7:M7" si="0">SUM(C2:C6)</f>
        <v>137823</v>
      </c>
      <c r="D7" s="17">
        <f t="shared" si="0"/>
        <v>97230</v>
      </c>
      <c r="E7" s="17">
        <f t="shared" si="0"/>
        <v>104654</v>
      </c>
      <c r="F7" s="17">
        <f t="shared" si="0"/>
        <v>90626</v>
      </c>
      <c r="G7" s="17">
        <f t="shared" si="0"/>
        <v>123360</v>
      </c>
      <c r="H7" s="17">
        <f t="shared" si="0"/>
        <v>137823</v>
      </c>
      <c r="I7" s="17">
        <f t="shared" si="0"/>
        <v>97230</v>
      </c>
      <c r="J7" s="17">
        <f t="shared" si="0"/>
        <v>104654</v>
      </c>
      <c r="K7" s="17">
        <f t="shared" si="0"/>
        <v>90626</v>
      </c>
      <c r="L7" s="17">
        <f t="shared" si="0"/>
        <v>137823</v>
      </c>
      <c r="M7" s="17">
        <f t="shared" si="0"/>
        <v>123360</v>
      </c>
    </row>
    <row r="8" spans="1:13" ht="10.5" customHeight="1" x14ac:dyDescent="0.25">
      <c r="B8" s="11"/>
      <c r="C8" s="11"/>
      <c r="D8" s="11"/>
      <c r="E8" s="11"/>
      <c r="F8" s="11"/>
    </row>
    <row r="9" spans="1:13" x14ac:dyDescent="0.25">
      <c r="A9" s="1" t="s">
        <v>21</v>
      </c>
      <c r="B9" s="10">
        <v>123360</v>
      </c>
      <c r="C9" s="10">
        <v>137823</v>
      </c>
      <c r="D9" s="10">
        <v>97229</v>
      </c>
      <c r="E9" s="10">
        <v>104654</v>
      </c>
      <c r="F9" s="10">
        <v>90627</v>
      </c>
      <c r="G9" s="10">
        <v>123360</v>
      </c>
      <c r="H9" s="10">
        <v>137823</v>
      </c>
      <c r="I9" s="10">
        <v>97229</v>
      </c>
      <c r="J9" s="10">
        <v>104654</v>
      </c>
      <c r="K9" s="10">
        <v>90627</v>
      </c>
      <c r="L9" s="10">
        <v>137823</v>
      </c>
      <c r="M9" s="10">
        <v>123360</v>
      </c>
    </row>
    <row r="10" spans="1:13" ht="7.5" customHeight="1" x14ac:dyDescent="0.25"/>
    <row r="11" spans="1:13" x14ac:dyDescent="0.25">
      <c r="A11" s="1" t="s">
        <v>10</v>
      </c>
      <c r="B11" s="10">
        <f>B9-B7</f>
        <v>0</v>
      </c>
      <c r="C11" s="10">
        <f t="shared" ref="C11:M11" si="1">C9-C7</f>
        <v>0</v>
      </c>
      <c r="D11" s="10">
        <f t="shared" si="1"/>
        <v>-1</v>
      </c>
      <c r="E11" s="10">
        <f t="shared" si="1"/>
        <v>0</v>
      </c>
      <c r="F11" s="10">
        <f t="shared" si="1"/>
        <v>1</v>
      </c>
      <c r="G11" s="10">
        <f t="shared" si="1"/>
        <v>0</v>
      </c>
      <c r="H11" s="10">
        <f t="shared" si="1"/>
        <v>0</v>
      </c>
      <c r="I11" s="10">
        <f t="shared" si="1"/>
        <v>-1</v>
      </c>
      <c r="J11" s="10">
        <f t="shared" si="1"/>
        <v>0</v>
      </c>
      <c r="K11" s="10">
        <f t="shared" si="1"/>
        <v>1</v>
      </c>
      <c r="L11" s="10">
        <f t="shared" si="1"/>
        <v>0</v>
      </c>
      <c r="M11" s="10">
        <f t="shared" si="1"/>
        <v>0</v>
      </c>
    </row>
    <row r="12" spans="1:13" ht="7.5" customHeight="1" x14ac:dyDescent="0.25"/>
    <row r="13" spans="1:13" x14ac:dyDescent="0.25">
      <c r="A13" s="1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9" customHeight="1" x14ac:dyDescent="0.25"/>
    <row r="15" spans="1:13" x14ac:dyDescent="0.25">
      <c r="A15" s="1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9" customHeight="1" x14ac:dyDescent="0.25"/>
    <row r="17" spans="1:13" x14ac:dyDescent="0.25">
      <c r="A17" s="1" t="s">
        <v>48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</sheetData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40" zoomScaleNormal="140" workbookViewId="0">
      <selection activeCell="B6" sqref="B6"/>
    </sheetView>
  </sheetViews>
  <sheetFormatPr defaultRowHeight="15" x14ac:dyDescent="0.25"/>
  <cols>
    <col min="1" max="1" width="16.5703125" customWidth="1"/>
    <col min="2" max="6" width="9.42578125" customWidth="1"/>
  </cols>
  <sheetData>
    <row r="1" spans="1:13" x14ac:dyDescent="0.25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35</v>
      </c>
      <c r="H1" s="3" t="s">
        <v>36</v>
      </c>
      <c r="I1" s="3" t="s">
        <v>37</v>
      </c>
      <c r="J1" s="3" t="s">
        <v>38</v>
      </c>
      <c r="K1" s="3" t="s">
        <v>39</v>
      </c>
      <c r="L1" s="3" t="s">
        <v>40</v>
      </c>
      <c r="M1" s="3" t="s">
        <v>41</v>
      </c>
    </row>
    <row r="2" spans="1:13" x14ac:dyDescent="0.25">
      <c r="A2" s="1" t="s">
        <v>17</v>
      </c>
      <c r="B2" s="10">
        <v>33147.4</v>
      </c>
      <c r="C2" s="10">
        <v>31677.1</v>
      </c>
      <c r="D2" s="10">
        <v>14884</v>
      </c>
      <c r="E2" s="10">
        <v>30913.01</v>
      </c>
      <c r="F2" s="10">
        <v>13852</v>
      </c>
      <c r="G2" s="10">
        <v>33147.4</v>
      </c>
      <c r="H2" s="10">
        <v>31677.1</v>
      </c>
      <c r="I2" s="10">
        <v>14884</v>
      </c>
      <c r="J2" s="10">
        <v>30913.01</v>
      </c>
      <c r="K2" s="10">
        <v>13852</v>
      </c>
      <c r="L2" s="10">
        <v>31677.1</v>
      </c>
      <c r="M2" s="10">
        <v>33147.4</v>
      </c>
    </row>
    <row r="3" spans="1:13" x14ac:dyDescent="0.25">
      <c r="A3" s="1" t="s">
        <v>18</v>
      </c>
      <c r="B3" s="10">
        <v>32065</v>
      </c>
      <c r="C3" s="10">
        <v>36638</v>
      </c>
      <c r="D3" s="10">
        <v>21859</v>
      </c>
      <c r="E3" s="10">
        <v>13449</v>
      </c>
      <c r="F3" s="10">
        <v>21590</v>
      </c>
      <c r="G3" s="10">
        <v>32065</v>
      </c>
      <c r="H3" s="10">
        <v>36638</v>
      </c>
      <c r="I3" s="10">
        <v>21859</v>
      </c>
      <c r="J3" s="10">
        <v>13449</v>
      </c>
      <c r="K3" s="10">
        <v>21590</v>
      </c>
      <c r="L3" s="10">
        <v>36638</v>
      </c>
      <c r="M3" s="10">
        <v>32065</v>
      </c>
    </row>
    <row r="4" spans="1:13" x14ac:dyDescent="0.25">
      <c r="A4" s="1" t="s">
        <v>19</v>
      </c>
      <c r="B4" s="10">
        <v>18738</v>
      </c>
      <c r="C4" s="10">
        <v>22765</v>
      </c>
      <c r="D4" s="10">
        <v>16406</v>
      </c>
      <c r="E4" s="10">
        <v>30005</v>
      </c>
      <c r="F4" s="10">
        <v>10460</v>
      </c>
      <c r="G4" s="10">
        <v>18738</v>
      </c>
      <c r="H4" s="10">
        <v>22765</v>
      </c>
      <c r="I4" s="10">
        <v>16406</v>
      </c>
      <c r="J4" s="10">
        <v>30005</v>
      </c>
      <c r="K4" s="10">
        <v>10460</v>
      </c>
      <c r="L4" s="10">
        <v>22765</v>
      </c>
      <c r="M4" s="10">
        <v>18738</v>
      </c>
    </row>
    <row r="5" spans="1:13" x14ac:dyDescent="0.25">
      <c r="A5" s="1" t="s">
        <v>46</v>
      </c>
      <c r="B5" s="10">
        <v>24097</v>
      </c>
      <c r="C5" s="10">
        <v>14785</v>
      </c>
      <c r="D5" s="10">
        <v>23414</v>
      </c>
      <c r="E5" s="10">
        <v>12804</v>
      </c>
      <c r="F5" s="10">
        <v>14507</v>
      </c>
      <c r="G5" s="10">
        <v>24097</v>
      </c>
      <c r="H5" s="10">
        <v>14785</v>
      </c>
      <c r="I5" s="10">
        <v>23414</v>
      </c>
      <c r="J5" s="10">
        <v>12804</v>
      </c>
      <c r="K5" s="10">
        <v>14507</v>
      </c>
      <c r="L5" s="10">
        <v>14785</v>
      </c>
      <c r="M5" s="10">
        <v>24097</v>
      </c>
    </row>
    <row r="6" spans="1:13" x14ac:dyDescent="0.25">
      <c r="A6" s="1" t="s">
        <v>47</v>
      </c>
      <c r="B6" s="10">
        <v>15313</v>
      </c>
      <c r="C6" s="10">
        <v>31958</v>
      </c>
      <c r="D6" s="10">
        <v>20667</v>
      </c>
      <c r="E6" s="10">
        <v>17483</v>
      </c>
      <c r="F6" s="10">
        <v>30217</v>
      </c>
      <c r="G6" s="10">
        <v>15313</v>
      </c>
      <c r="H6" s="10">
        <v>31958</v>
      </c>
      <c r="I6" s="10">
        <v>20667</v>
      </c>
      <c r="J6" s="10">
        <v>17483</v>
      </c>
      <c r="K6" s="10">
        <v>30217</v>
      </c>
      <c r="L6" s="10">
        <v>31958</v>
      </c>
      <c r="M6" s="10">
        <v>15313</v>
      </c>
    </row>
    <row r="7" spans="1:13" x14ac:dyDescent="0.25">
      <c r="A7" s="3" t="s">
        <v>20</v>
      </c>
      <c r="B7" s="17">
        <f>SUM(B2:B6)</f>
        <v>123360.4</v>
      </c>
      <c r="C7" s="17">
        <f t="shared" ref="C7:M7" si="0">SUM(C2:C6)</f>
        <v>137823.1</v>
      </c>
      <c r="D7" s="17">
        <f t="shared" si="0"/>
        <v>97230</v>
      </c>
      <c r="E7" s="17">
        <f t="shared" si="0"/>
        <v>104654.01</v>
      </c>
      <c r="F7" s="17">
        <f t="shared" si="0"/>
        <v>90626</v>
      </c>
      <c r="G7" s="17">
        <f t="shared" si="0"/>
        <v>123360.4</v>
      </c>
      <c r="H7" s="17">
        <f t="shared" si="0"/>
        <v>137823.1</v>
      </c>
      <c r="I7" s="17">
        <f t="shared" si="0"/>
        <v>97230</v>
      </c>
      <c r="J7" s="17">
        <f t="shared" si="0"/>
        <v>104654.01</v>
      </c>
      <c r="K7" s="17">
        <f t="shared" si="0"/>
        <v>90626</v>
      </c>
      <c r="L7" s="17">
        <f t="shared" si="0"/>
        <v>137823.1</v>
      </c>
      <c r="M7" s="17">
        <f t="shared" si="0"/>
        <v>123360.4</v>
      </c>
    </row>
    <row r="8" spans="1:13" ht="10.5" customHeight="1" x14ac:dyDescent="0.25">
      <c r="B8" s="11"/>
      <c r="C8" s="11"/>
      <c r="D8" s="11"/>
      <c r="E8" s="11"/>
      <c r="F8" s="11"/>
    </row>
    <row r="9" spans="1:13" x14ac:dyDescent="0.25">
      <c r="A9" s="1" t="s">
        <v>21</v>
      </c>
      <c r="B9" s="10">
        <v>123360</v>
      </c>
      <c r="C9" s="10">
        <v>137823</v>
      </c>
      <c r="D9" s="10">
        <v>97229</v>
      </c>
      <c r="E9" s="10">
        <v>104654</v>
      </c>
      <c r="F9" s="10">
        <v>90627</v>
      </c>
      <c r="G9" s="10">
        <v>123360</v>
      </c>
      <c r="H9" s="10">
        <v>137823</v>
      </c>
      <c r="I9" s="10">
        <v>97229</v>
      </c>
      <c r="J9" s="10">
        <v>104654</v>
      </c>
      <c r="K9" s="10">
        <v>90627</v>
      </c>
      <c r="L9" s="10">
        <v>137823</v>
      </c>
      <c r="M9" s="10">
        <v>123360</v>
      </c>
    </row>
    <row r="10" spans="1:13" ht="6" customHeight="1" x14ac:dyDescent="0.25"/>
    <row r="11" spans="1:13" x14ac:dyDescent="0.25">
      <c r="A11" s="1" t="s">
        <v>10</v>
      </c>
      <c r="B11" s="1">
        <f>+B9-B7</f>
        <v>-0.39999999999417923</v>
      </c>
      <c r="C11" s="1">
        <f t="shared" ref="C11:M11" si="1">+C9-C7</f>
        <v>-0.10000000000582077</v>
      </c>
      <c r="D11" s="1">
        <f t="shared" si="1"/>
        <v>-1</v>
      </c>
      <c r="E11" s="1">
        <f t="shared" si="1"/>
        <v>-9.9999999947613105E-3</v>
      </c>
      <c r="F11" s="1">
        <f t="shared" si="1"/>
        <v>1</v>
      </c>
      <c r="G11" s="1">
        <f t="shared" si="1"/>
        <v>-0.39999999999417923</v>
      </c>
      <c r="H11" s="1">
        <f t="shared" si="1"/>
        <v>-0.10000000000582077</v>
      </c>
      <c r="I11" s="1">
        <f t="shared" si="1"/>
        <v>-1</v>
      </c>
      <c r="J11" s="1">
        <f t="shared" si="1"/>
        <v>-9.9999999947613105E-3</v>
      </c>
      <c r="K11" s="1">
        <f t="shared" si="1"/>
        <v>1</v>
      </c>
      <c r="L11" s="1">
        <f t="shared" si="1"/>
        <v>-0.10000000000582077</v>
      </c>
      <c r="M11" s="1">
        <f t="shared" si="1"/>
        <v>-0.39999999999417923</v>
      </c>
    </row>
    <row r="12" spans="1:13" ht="7.5" customHeight="1" x14ac:dyDescent="0.25"/>
    <row r="13" spans="1:13" x14ac:dyDescent="0.25">
      <c r="A13" s="1" t="s">
        <v>29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9" customHeight="1" x14ac:dyDescent="0.25"/>
    <row r="15" spans="1:13" x14ac:dyDescent="0.25">
      <c r="A15" s="1" t="s">
        <v>32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pageMargins left="0.7" right="0.7" top="0.75" bottom="0.75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zoomScale="200" zoomScaleNormal="200" workbookViewId="0">
      <selection activeCell="D2" sqref="D2"/>
    </sheetView>
  </sheetViews>
  <sheetFormatPr defaultRowHeight="15" x14ac:dyDescent="0.25"/>
  <cols>
    <col min="1" max="1" width="20.140625" customWidth="1"/>
    <col min="2" max="2" width="12.140625" customWidth="1"/>
    <col min="3" max="3" width="12.5703125" customWidth="1"/>
    <col min="4" max="4" width="19.5703125" bestFit="1" customWidth="1"/>
    <col min="8" max="9" width="10.14062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7" si="0">ROUND(B3,0)</f>
        <v>269810</v>
      </c>
      <c r="D3" s="1" t="str">
        <f t="shared" ref="D3:D8" ca="1" si="1">_xlfn.FORMULATEXT(C3)</f>
        <v>=ROUND(B3,0)</v>
      </c>
    </row>
    <row r="4" spans="1:4" x14ac:dyDescent="0.25">
      <c r="A4" s="1" t="s">
        <v>6</v>
      </c>
      <c r="B4" s="2">
        <v>679658.54</v>
      </c>
      <c r="C4" s="2">
        <f t="shared" si="0"/>
        <v>679659</v>
      </c>
      <c r="D4" s="1" t="str">
        <f t="shared" ca="1" si="1"/>
        <v>=ROUND(B4,0)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4">
        <f>SUM(C2:C7)</f>
        <v>1124731</v>
      </c>
      <c r="D8" s="1" t="str">
        <f t="shared" ca="1" si="1"/>
        <v>=SUM(C2:C7)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zoomScale="175" zoomScaleNormal="175" workbookViewId="0">
      <selection activeCell="D2" sqref="D2"/>
    </sheetView>
  </sheetViews>
  <sheetFormatPr defaultRowHeight="15" x14ac:dyDescent="0.25"/>
  <cols>
    <col min="1" max="1" width="20.140625" customWidth="1"/>
    <col min="2" max="3" width="12.140625" bestFit="1" customWidth="1"/>
    <col min="4" max="4" width="19.570312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8" si="0">ROUND(B3,0)</f>
        <v>269810</v>
      </c>
      <c r="D3" s="1" t="str">
        <f t="shared" ref="D3:D10" ca="1" si="1">_xlfn.FORMULATEXT(C3)</f>
        <v>=ROUND(B3,0)</v>
      </c>
    </row>
    <row r="4" spans="1:4" x14ac:dyDescent="0.25">
      <c r="A4" s="1" t="s">
        <v>6</v>
      </c>
      <c r="B4" s="2">
        <v>679658.54</v>
      </c>
      <c r="C4" s="2">
        <f t="shared" si="0"/>
        <v>679659</v>
      </c>
      <c r="D4" s="1" t="str">
        <f t="shared" ca="1" si="1"/>
        <v>=ROUND(B4,0)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4">
        <f t="shared" si="0"/>
        <v>1124729</v>
      </c>
      <c r="D8" s="1" t="str">
        <f t="shared" ca="1" si="1"/>
        <v>=ROUND(B8,0)</v>
      </c>
    </row>
    <row r="10" spans="1:4" x14ac:dyDescent="0.25">
      <c r="A10" s="7" t="s">
        <v>16</v>
      </c>
      <c r="B10" s="8"/>
      <c r="C10" s="9">
        <f>SUM(C2:C7)</f>
        <v>1124731</v>
      </c>
      <c r="D10" s="6" t="str">
        <f t="shared" ca="1" si="1"/>
        <v>=SUM(C2:C7)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="145" zoomScaleNormal="145" workbookViewId="0">
      <selection activeCell="C7" sqref="C7"/>
    </sheetView>
  </sheetViews>
  <sheetFormatPr defaultRowHeight="15" x14ac:dyDescent="0.25"/>
  <cols>
    <col min="1" max="1" width="19" bestFit="1" customWidth="1"/>
    <col min="2" max="2" width="13.7109375" customWidth="1"/>
    <col min="3" max="3" width="12.28515625" bestFit="1" customWidth="1"/>
    <col min="4" max="4" width="20.8554687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1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7" si="0">ROUND(B3,0)</f>
        <v>269810</v>
      </c>
      <c r="D3" s="1" t="str">
        <f t="shared" ref="D3:D13" ca="1" si="1">_xlfn.FORMULATEXT(C3)</f>
        <v>=ROUND(B3,0)</v>
      </c>
    </row>
    <row r="4" spans="1:4" x14ac:dyDescent="0.25">
      <c r="A4" s="1" t="s">
        <v>6</v>
      </c>
      <c r="B4" s="2">
        <v>679658.54</v>
      </c>
      <c r="C4" s="5">
        <f>C8-SUM(C2:C3,C5:C7)</f>
        <v>679657</v>
      </c>
      <c r="D4" s="1" t="str">
        <f t="shared" ca="1" si="1"/>
        <v>=C8-SUM(C2:C3,C5:C7)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12">
        <f>ROUND(B8,0)</f>
        <v>1124729</v>
      </c>
      <c r="D8" s="1" t="str">
        <f t="shared" ca="1" si="1"/>
        <v>=ROUND(B8,0)</v>
      </c>
    </row>
    <row r="9" spans="1:4" ht="7.5" customHeight="1" x14ac:dyDescent="0.25"/>
    <row r="10" spans="1:4" x14ac:dyDescent="0.25">
      <c r="A10" s="1" t="s">
        <v>12</v>
      </c>
      <c r="B10" s="1" t="s">
        <v>9</v>
      </c>
      <c r="C10" s="2">
        <f>B4</f>
        <v>679658.54</v>
      </c>
      <c r="D10" s="1" t="str">
        <f t="shared" ca="1" si="1"/>
        <v>=B4</v>
      </c>
    </row>
    <row r="11" spans="1:4" x14ac:dyDescent="0.25">
      <c r="A11" s="1" t="s">
        <v>13</v>
      </c>
      <c r="B11" s="1" t="s">
        <v>11</v>
      </c>
      <c r="C11" s="2">
        <f>C4</f>
        <v>679657</v>
      </c>
      <c r="D11" s="1" t="str">
        <f t="shared" ca="1" si="1"/>
        <v>=C4</v>
      </c>
    </row>
    <row r="12" spans="1:4" x14ac:dyDescent="0.25">
      <c r="A12" s="1" t="s">
        <v>10</v>
      </c>
      <c r="B12" s="1"/>
      <c r="C12" s="2">
        <f>C10-C11</f>
        <v>1.5400000000372529</v>
      </c>
      <c r="D12" s="1" t="str">
        <f t="shared" ca="1" si="1"/>
        <v>=C10-C11</v>
      </c>
    </row>
    <row r="13" spans="1:4" x14ac:dyDescent="0.25">
      <c r="A13" s="14" t="s">
        <v>28</v>
      </c>
      <c r="B13" s="1"/>
      <c r="C13" s="1" t="b">
        <f>ABS(C12)&lt;2</f>
        <v>1</v>
      </c>
      <c r="D13" s="1" t="str">
        <f t="shared" ca="1" si="1"/>
        <v>=ABS(C12)&lt;2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Control</vt:lpstr>
      <vt:lpstr>Validations</vt:lpstr>
      <vt:lpstr>CF</vt:lpstr>
      <vt:lpstr>CF_2</vt:lpstr>
      <vt:lpstr>Round_1</vt:lpstr>
      <vt:lpstr>Round_2</vt:lpstr>
      <vt:lpstr>Round_3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2017-09-11T08:44:41Z</dcterms:created>
  <dcterms:modified xsi:type="dcterms:W3CDTF">2018-01-18T07:35:26Z</dcterms:modified>
</cp:coreProperties>
</file>